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0">'школы'!$A$1:$D$99</definedName>
  </definedNames>
  <calcPr fullCalcOnLoad="1"/>
</workbook>
</file>

<file path=xl/sharedStrings.xml><?xml version="1.0" encoding="utf-8"?>
<sst xmlns="http://schemas.openxmlformats.org/spreadsheetml/2006/main" count="873" uniqueCount="275">
  <si>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</si>
  <si>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</si>
  <si>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</si>
  <si>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</si>
  <si>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</si>
  <si>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</si>
  <si>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</si>
  <si>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</si>
  <si>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</si>
  <si>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</si>
  <si>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</si>
  <si>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</si>
  <si>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</si>
  <si>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</si>
  <si>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</si>
  <si>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</si>
  <si>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</si>
  <si>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</si>
  <si>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</si>
  <si>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</si>
  <si>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</si>
  <si>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</si>
  <si>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</si>
  <si>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</si>
  <si>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</si>
  <si>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</si>
  <si>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</si>
  <si>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</si>
  <si>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</si>
  <si>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</si>
  <si>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</si>
  <si>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</si>
  <si>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</si>
  <si>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</si>
  <si>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</si>
  <si>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</si>
  <si>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</si>
  <si>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</si>
  <si>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</si>
  <si>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</si>
  <si>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</si>
  <si>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</si>
  <si>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</si>
  <si>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</si>
  <si>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</si>
  <si>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</si>
  <si>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</si>
  <si>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</si>
  <si>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</si>
  <si>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</si>
  <si>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</si>
  <si>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</si>
  <si>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</si>
  <si>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</si>
  <si>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</si>
  <si>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</si>
  <si>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</si>
  <si>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</si>
  <si>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</si>
  <si>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</si>
  <si>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</si>
  <si>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</si>
  <si>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</si>
  <si>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</si>
  <si>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</si>
  <si>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</si>
  <si>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</si>
  <si>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</si>
  <si>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</si>
  <si>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</si>
  <si>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</si>
  <si>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</si>
  <si>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</si>
  <si>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</si>
  <si>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</si>
  <si>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"_____"_______________20____г.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</si>
  <si>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</si>
  <si>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</si>
  <si>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</si>
  <si>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</si>
  <si>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</si>
  <si>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</si>
  <si>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</si>
  <si>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</si>
  <si>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</si>
  <si>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</si>
  <si>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</si>
  <si>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</si>
  <si>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</si>
  <si>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</si>
  <si>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</si>
  <si>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</si>
  <si>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</si>
  <si>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</si>
  <si>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</si>
  <si>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</si>
  <si>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</si>
  <si>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</si>
  <si>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</si>
  <si>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</si>
  <si>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</si>
  <si>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</si>
  <si>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 xml:space="preserve">0701 4209902 611 </t>
  </si>
  <si>
    <t>Руководитель муниципального бюджетного</t>
  </si>
  <si>
    <t>Главный бухгалтер муниципального</t>
  </si>
  <si>
    <t>Прочие расходы, всего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</si>
  <si>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</si>
  <si>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</si>
  <si>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</si>
  <si>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</si>
  <si>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</si>
  <si>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</si>
  <si>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</si>
  <si>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</si>
  <si>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</si>
  <si>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</si>
  <si>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Остаток по внебюджетной деятельности</t>
  </si>
  <si>
    <t xml:space="preserve">Остаток </t>
  </si>
  <si>
    <t>Остаток по иным целям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</si>
  <si>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</si>
  <si>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</si>
  <si>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</si>
  <si>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</si>
  <si>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</si>
  <si>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</si>
  <si>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0701  4209902 611</t>
  </si>
  <si>
    <t>0701 4209901 611</t>
  </si>
  <si>
    <t>Остаток (безвозмездные поступления)</t>
  </si>
  <si>
    <t>Выплаты по приносящей доход деятельности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</si>
  <si>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</si>
  <si>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</si>
  <si>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</si>
  <si>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Поступления по приносящей доход деятельности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</si>
  <si>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</si>
  <si>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</si>
  <si>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</si>
  <si>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Выплаты на выполнение муниципального задания (свод)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</si>
  <si>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</si>
  <si>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Обеспечение деятельности подведомственных учреждений из районного бюджета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</si>
  <si>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</si>
  <si>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</si>
  <si>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</si>
  <si>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340</t>
  </si>
  <si>
    <t>0707 4329900 611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</si>
  <si>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</si>
  <si>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</si>
  <si>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</si>
  <si>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</si>
  <si>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</si>
  <si>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</si>
  <si>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</si>
  <si>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</si>
  <si>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</si>
  <si>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Увеличение материальных запасов, всего</t>
  </si>
  <si>
    <t>Субсидия на увеличение заработной платы педагогическим работникам в ДДОУ за счет средств районного бюджета (20%) (01-074(РД з/п п/раб))</t>
  </si>
  <si>
    <t>Субсидия на увеличение заработной платы отдельным категориям работникам в ДДОУ за счет средств областного бюджета (7%) (01-074 (393  ))</t>
  </si>
  <si>
    <t>Субсидия на увеличение заработной платыотдельным категориям работникам в ДДОУ за счет средств районного бюджета (7%) (01-074(167 ))</t>
  </si>
  <si>
    <t xml:space="preserve">0701 4209907 611 </t>
  </si>
  <si>
    <t xml:space="preserve">0701 5205500 611 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</si>
  <si>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2+киф4)</t>
    </r>
  </si>
  <si>
    <t>0701 4207306 611 180</t>
  </si>
  <si>
    <t>0701 4200059 611  180</t>
  </si>
  <si>
    <t>0701 4207308 611 180</t>
  </si>
  <si>
    <t>0701 5207209 611 180</t>
  </si>
  <si>
    <t>0701 4200059 611</t>
  </si>
  <si>
    <t xml:space="preserve">0701 4207306 611 </t>
  </si>
  <si>
    <t xml:space="preserve">0701 4207308 611 </t>
  </si>
  <si>
    <t xml:space="preserve">0701 5207209 611 </t>
  </si>
  <si>
    <t>0702 4230059 611</t>
  </si>
  <si>
    <t>0702 4230059 611 180</t>
  </si>
  <si>
    <t>2.1 Обеспечение деятельности подведомственных учреждений из районного бюджета- (01-074 (ДопОУ))</t>
  </si>
  <si>
    <t>Субсидия на увеличение заработной платы педагогическим работникам в ДДОУ за счет средств областного бюджета (85%) (01-074 (   ))</t>
  </si>
  <si>
    <t>Субсидия на увеличение заработной платы педагогическим работникам в ДДОУ за счет средств районного бюджета (15%) (01-074(РД з/п п/раб))</t>
  </si>
  <si>
    <t xml:space="preserve">0702 4239905 611 </t>
  </si>
  <si>
    <t xml:space="preserve">0702 4239900 611 </t>
  </si>
  <si>
    <t xml:space="preserve">0702 5205500 611 </t>
  </si>
  <si>
    <t>07024230000 611</t>
  </si>
  <si>
    <t>2.1 Обеспечение деятельности подведомственных учреждений из районного бюджета- (01-074 (лагерь))</t>
  </si>
  <si>
    <t>0707 4320059 611 180</t>
  </si>
  <si>
    <t>0707 5207209 611 180</t>
  </si>
  <si>
    <t>0707 4320059 611</t>
  </si>
  <si>
    <t xml:space="preserve">0707 4320059 611 </t>
  </si>
  <si>
    <t xml:space="preserve">0707 5207209 611 </t>
  </si>
  <si>
    <t xml:space="preserve">0702 5207209 611 </t>
  </si>
  <si>
    <t>Субсидия на детей-инвалидов(01-074 (319))</t>
  </si>
  <si>
    <t xml:space="preserve">0701 4200059 611 </t>
  </si>
  <si>
    <t>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</si>
  <si>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Налог на негативное воздействие воздействие на окр. среду</t>
  </si>
  <si>
    <t xml:space="preserve">Налог на имущество </t>
  </si>
  <si>
    <t>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</si>
  <si>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2.1.Расходы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</si>
  <si>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2.2.Расходы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</si>
  <si>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2.3.Обеспечение деятельности подведомственных учреждений из районного бюджета- (01-074 (ДОУ))</t>
  </si>
  <si>
    <t xml:space="preserve">Оплата труда </t>
  </si>
  <si>
    <t>0702 5207209 611 180</t>
  </si>
  <si>
    <t>                                                                           (подпись)        (расшифровка подписи)</t>
  </si>
  <si>
    <t>бюджетного  учреждения                                    ________________</t>
  </si>
  <si>
    <t xml:space="preserve"> "_____"_______________20____г.</t>
  </si>
  <si>
    <t xml:space="preserve">тел                                               </t>
  </si>
  <si>
    <t>213</t>
  </si>
  <si>
    <t>2.4.Расходы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</si>
  <si>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</si>
  <si>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2.2.Расходы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</si>
  <si>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тел</t>
  </si>
  <si>
    <t>Увеличение стоимости основных средств - Учебники</t>
  </si>
  <si>
    <t>Синцова Т.А.</t>
  </si>
  <si>
    <t>310/313</t>
  </si>
  <si>
    <t>Налог на имущество</t>
  </si>
  <si>
    <t>учреждения</t>
  </si>
  <si>
    <t xml:space="preserve">Главный бухгалтер муниципального </t>
  </si>
  <si>
    <t>бюджетного учреждения</t>
  </si>
  <si>
    <t xml:space="preserve">подпись              </t>
  </si>
  <si>
    <t xml:space="preserve">подпись             </t>
  </si>
  <si>
    <t>Прочие работы услуги</t>
  </si>
  <si>
    <t>226</t>
  </si>
  <si>
    <t>Прочие расходы(род.плата)</t>
  </si>
  <si>
    <t>225</t>
  </si>
  <si>
    <t>Работы по содержанию имущества</t>
  </si>
  <si>
    <t>0702 0127307 611 180</t>
  </si>
  <si>
    <t>Содержание образовательных организаций</t>
  </si>
  <si>
    <t>0702 0120000 611</t>
  </si>
  <si>
    <t>0702 0120000 611 180</t>
  </si>
  <si>
    <t>Муниципальная программа «Развитие образования Уренского муниципального района»</t>
  </si>
  <si>
    <t>Подпрограмма «Развитие общего образования»</t>
  </si>
  <si>
    <t>Предоставление субсидий бюджетным,автономным учреждениям и иным некоммерческим организациям</t>
  </si>
  <si>
    <t>0702 0122259 611 180</t>
  </si>
  <si>
    <t>Муниципальная программа «Развитие транспортной системы Уренского муниципального района»</t>
  </si>
  <si>
    <t xml:space="preserve">0702 0100000 000 </t>
  </si>
  <si>
    <t xml:space="preserve">0702 0120000 000 </t>
  </si>
  <si>
    <t xml:space="preserve">0702 0122259 000 </t>
  </si>
  <si>
    <t xml:space="preserve">0702 1200000 000  </t>
  </si>
  <si>
    <t>Подпрограмма «Повышение безопасности дорожного движения на территории Уренского муниципального района Нижегородской области</t>
  </si>
  <si>
    <t xml:space="preserve">0702 1210000 000  </t>
  </si>
  <si>
    <t>Закупка товаров,работ и услуг для государственных (муниципальных) нужд</t>
  </si>
  <si>
    <t xml:space="preserve">0702 0127307 611 </t>
  </si>
  <si>
    <t xml:space="preserve">0702 0122259 611 </t>
  </si>
  <si>
    <t>Муниципальная программа "Охрана окружающей среды Уренского муниципального района"</t>
  </si>
  <si>
    <t>Подпрограмма "Содействие развитию экологического воспитания и образования"</t>
  </si>
  <si>
    <t>0707 1300000 000</t>
  </si>
  <si>
    <t>0707  1310000 000</t>
  </si>
  <si>
    <t>0707 1310117 611 180</t>
  </si>
  <si>
    <t>310</t>
  </si>
  <si>
    <t>0707 1310117 611</t>
  </si>
  <si>
    <t>повышение требований к подготовке водителей</t>
  </si>
  <si>
    <t xml:space="preserve">0702 1212714 611 </t>
  </si>
  <si>
    <t xml:space="preserve">0702 1212715 611 </t>
  </si>
  <si>
    <t>0702 1212714 611 180</t>
  </si>
  <si>
    <t>0702 1212715 611 180</t>
  </si>
  <si>
    <t xml:space="preserve">0707 1310117 611 </t>
  </si>
  <si>
    <t>Субсидии на иные цели(организация отдыха и оздоровление детей в каникулярный период за счет средств районного бюджета)</t>
  </si>
  <si>
    <t>0707 0154500 612 180</t>
  </si>
  <si>
    <t xml:space="preserve">0707 0154500 612 </t>
  </si>
  <si>
    <t>Выплаты на иные цели</t>
  </si>
  <si>
    <t>0707 0154500 612</t>
  </si>
  <si>
    <t>Субсидия на иные цели (организация отдыха и оздоровление детей в каникулярный период за счет средств районного бюджета)</t>
  </si>
  <si>
    <r>
      <t xml:space="preserve">Планируемый остаток средств на начало планируемого года, всего: </t>
    </r>
    <r>
      <rPr>
        <b/>
        <i/>
        <sz val="8"/>
        <rFont val="Times New Roman"/>
        <family val="1"/>
      </rPr>
      <t>(киф2+киф4)</t>
    </r>
  </si>
  <si>
    <r>
      <t xml:space="preserve">Поступления, всего: </t>
    </r>
    <r>
      <rPr>
        <i/>
        <sz val="8"/>
        <rFont val="Times New Roman"/>
        <family val="1"/>
      </rPr>
      <t>(киф2+киф4)</t>
    </r>
  </si>
  <si>
    <r>
      <t xml:space="preserve">Выплаты, всего: </t>
    </r>
    <r>
      <rPr>
        <i/>
        <sz val="8"/>
        <rFont val="Times New Roman"/>
        <family val="1"/>
      </rPr>
      <t>(киф2+киф4)</t>
    </r>
  </si>
  <si>
    <t xml:space="preserve">Выплаты лагерь </t>
  </si>
  <si>
    <t>Выплаты КЭТЛ</t>
  </si>
  <si>
    <t>Работы и услуги по содержанию имущества</t>
  </si>
  <si>
    <t xml:space="preserve">Прочие работы </t>
  </si>
  <si>
    <t>Увеличение стоимости материальных запасов</t>
  </si>
  <si>
    <t>221</t>
  </si>
  <si>
    <t>Уточненные годовые назначения на 01 января 2016 года</t>
  </si>
  <si>
    <t>кассовое исполнение на 01 января 2016 года</t>
  </si>
  <si>
    <t>Фактическое исполнение на 01 января 2016 года</t>
  </si>
  <si>
    <t>Субсидии на иные цели ( лучшая трудовая бригада 2015 год)</t>
  </si>
  <si>
    <t>07020622912612180</t>
  </si>
  <si>
    <t>Выплаты на иные цели:</t>
  </si>
  <si>
    <t>07020622912612</t>
  </si>
  <si>
    <t>Субсидия на иные цели (лучшая трудовая бригада 2015 год)</t>
  </si>
  <si>
    <t>Веселова Г.В.</t>
  </si>
  <si>
    <t>% исполнения</t>
  </si>
  <si>
    <t>% факта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</si>
</sst>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u val="single"/>
      <sz val="8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center" vertical="justify" wrapText="1"/>
    </xf>
    <xf numFmtId="49" fontId="11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/>
    </xf>
    <xf numFmtId="49" fontId="8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vertical="justify" wrapText="1"/>
    </xf>
    <xf numFmtId="0" fontId="11" fillId="0" borderId="13" xfId="0" applyFont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justify" wrapText="1"/>
    </xf>
    <xf numFmtId="4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28">
      <selection activeCell="K39" sqref="K39"/>
    </sheetView>
  </sheetViews>
  <sheetFormatPr defaultColWidth="9.140625" defaultRowHeight="12.75"/>
  <cols>
    <col min="1" max="1" width="34.00390625" style="31" customWidth="1"/>
    <col min="2" max="2" width="4.8515625" style="31" customWidth="1"/>
    <col min="3" max="3" width="16.7109375" style="31" customWidth="1"/>
    <col min="4" max="4" width="11.421875" style="31" customWidth="1"/>
    <col min="5" max="6" width="10.7109375" style="31" customWidth="1"/>
    <col min="7" max="7" width="11.57421875" style="31" customWidth="1"/>
    <col min="8" max="8" width="10.57421875" style="31" customWidth="1"/>
    <col min="9" max="16384" width="9.140625" style="31" customWidth="1"/>
  </cols>
  <sheetData>
    <row r="1" spans="1:4" ht="11.25">
      <c r="A1" s="88" t="s">
        <v>71</v>
      </c>
      <c r="B1" s="88"/>
      <c r="C1" s="88"/>
      <c r="D1" s="88"/>
    </row>
    <row r="2" spans="1:8" ht="31.5" customHeight="1">
      <c r="A2" s="89" t="s">
        <v>58</v>
      </c>
      <c r="B2" s="32"/>
      <c r="C2" s="89" t="s">
        <v>72</v>
      </c>
      <c r="D2" s="89" t="s">
        <v>264</v>
      </c>
      <c r="E2" s="83" t="s">
        <v>265</v>
      </c>
      <c r="F2" s="83" t="s">
        <v>273</v>
      </c>
      <c r="G2" s="85" t="s">
        <v>266</v>
      </c>
      <c r="H2" s="85" t="s">
        <v>274</v>
      </c>
    </row>
    <row r="3" spans="1:8" ht="48" customHeight="1">
      <c r="A3" s="90"/>
      <c r="B3" s="33"/>
      <c r="C3" s="90"/>
      <c r="D3" s="90"/>
      <c r="E3" s="84"/>
      <c r="F3" s="91"/>
      <c r="G3" s="86"/>
      <c r="H3" s="86"/>
    </row>
    <row r="4" spans="1:8" ht="21.75">
      <c r="A4" s="34" t="s">
        <v>255</v>
      </c>
      <c r="B4" s="35"/>
      <c r="C4" s="36"/>
      <c r="D4" s="37"/>
      <c r="E4" s="38"/>
      <c r="F4" s="38"/>
      <c r="G4" s="38"/>
      <c r="H4" s="38"/>
    </row>
    <row r="5" spans="1:8" ht="11.25">
      <c r="A5" s="39" t="s">
        <v>116</v>
      </c>
      <c r="B5" s="40">
        <v>2</v>
      </c>
      <c r="C5" s="36"/>
      <c r="D5" s="37">
        <f>D6+D7</f>
        <v>0</v>
      </c>
      <c r="E5" s="38"/>
      <c r="F5" s="38"/>
      <c r="G5" s="38"/>
      <c r="H5" s="38"/>
    </row>
    <row r="6" spans="1:8" ht="11.25">
      <c r="A6" s="41" t="s">
        <v>117</v>
      </c>
      <c r="B6" s="35">
        <v>2</v>
      </c>
      <c r="C6" s="42"/>
      <c r="D6" s="43"/>
      <c r="E6" s="38"/>
      <c r="F6" s="38"/>
      <c r="G6" s="38"/>
      <c r="H6" s="38"/>
    </row>
    <row r="7" spans="1:8" ht="12" customHeight="1">
      <c r="A7" s="41" t="s">
        <v>118</v>
      </c>
      <c r="B7" s="35">
        <v>2</v>
      </c>
      <c r="C7" s="42"/>
      <c r="D7" s="43"/>
      <c r="E7" s="38"/>
      <c r="F7" s="38"/>
      <c r="G7" s="38"/>
      <c r="H7" s="38"/>
    </row>
    <row r="8" spans="1:8" ht="9" customHeight="1" hidden="1">
      <c r="A8" s="41"/>
      <c r="B8" s="35"/>
      <c r="C8" s="36"/>
      <c r="D8" s="43"/>
      <c r="E8" s="38"/>
      <c r="F8" s="38"/>
      <c r="G8" s="38"/>
      <c r="H8" s="38"/>
    </row>
    <row r="9" spans="1:8" ht="15" customHeight="1">
      <c r="A9" s="34" t="s">
        <v>256</v>
      </c>
      <c r="B9" s="44"/>
      <c r="C9" s="45" t="s">
        <v>221</v>
      </c>
      <c r="D9" s="37">
        <f>D11+D15+D19+D23+D25+D28+D29</f>
        <v>13186969.56</v>
      </c>
      <c r="E9" s="46">
        <f>E12+E14+E28+E29</f>
        <v>13067386.63</v>
      </c>
      <c r="F9" s="47">
        <f>E9/D9*100</f>
        <v>99.09317353425361</v>
      </c>
      <c r="G9" s="47">
        <f>G11+G14+G28+G29</f>
        <v>13067386.63</v>
      </c>
      <c r="H9" s="47">
        <f>G9/D9*100</f>
        <v>99.09317353425361</v>
      </c>
    </row>
    <row r="10" spans="1:8" ht="15" customHeight="1">
      <c r="A10" s="41" t="s">
        <v>0</v>
      </c>
      <c r="B10" s="48"/>
      <c r="C10" s="49"/>
      <c r="D10" s="37"/>
      <c r="E10" s="38"/>
      <c r="F10" s="38"/>
      <c r="G10" s="38"/>
      <c r="H10" s="38"/>
    </row>
    <row r="11" spans="1:8" ht="15" customHeight="1">
      <c r="A11" s="50" t="s">
        <v>119</v>
      </c>
      <c r="B11" s="51">
        <v>2</v>
      </c>
      <c r="C11" s="45"/>
      <c r="D11" s="37">
        <f>D12+D13</f>
        <v>673164.39</v>
      </c>
      <c r="E11" s="46">
        <v>673164.39</v>
      </c>
      <c r="F11" s="47">
        <f>E11/D11*100</f>
        <v>100</v>
      </c>
      <c r="G11" s="47">
        <v>673164.39</v>
      </c>
      <c r="H11" s="47">
        <f>G11/D11*100</f>
        <v>100</v>
      </c>
    </row>
    <row r="12" spans="1:8" ht="15" customHeight="1">
      <c r="A12" s="41" t="s">
        <v>107</v>
      </c>
      <c r="B12" s="48">
        <v>2</v>
      </c>
      <c r="C12" s="52" t="s">
        <v>108</v>
      </c>
      <c r="D12" s="43">
        <v>673164.39</v>
      </c>
      <c r="E12" s="38">
        <v>673164.39</v>
      </c>
      <c r="F12" s="47">
        <f>E12/D12*100</f>
        <v>100</v>
      </c>
      <c r="G12" s="53">
        <v>673164.39</v>
      </c>
      <c r="H12" s="47">
        <f>G12/D12*100</f>
        <v>100</v>
      </c>
    </row>
    <row r="13" spans="1:8" ht="15" customHeight="1">
      <c r="A13" s="41" t="s">
        <v>114</v>
      </c>
      <c r="B13" s="48">
        <v>2</v>
      </c>
      <c r="C13" s="52" t="s">
        <v>115</v>
      </c>
      <c r="D13" s="43"/>
      <c r="E13" s="38"/>
      <c r="F13" s="38"/>
      <c r="G13" s="38"/>
      <c r="H13" s="38"/>
    </row>
    <row r="14" spans="1:8" ht="34.5" customHeight="1">
      <c r="A14" s="39" t="s">
        <v>120</v>
      </c>
      <c r="B14" s="40">
        <v>4</v>
      </c>
      <c r="C14" s="49"/>
      <c r="D14" s="37">
        <f>D17+D19+D23+D25</f>
        <v>12469555.17</v>
      </c>
      <c r="E14" s="46">
        <f>E19+E23+E25+E15</f>
        <v>12349972.24</v>
      </c>
      <c r="F14" s="47">
        <f>E14/D14*100</f>
        <v>99.04100083467533</v>
      </c>
      <c r="G14" s="47">
        <f>G15+G19+G22+G24</f>
        <v>12349972.24</v>
      </c>
      <c r="H14" s="47">
        <f>G14/D14*100</f>
        <v>99.04100083467533</v>
      </c>
    </row>
    <row r="15" spans="1:8" ht="48.75" customHeight="1">
      <c r="A15" s="34" t="s">
        <v>236</v>
      </c>
      <c r="B15" s="44">
        <v>4</v>
      </c>
      <c r="C15" s="45" t="s">
        <v>238</v>
      </c>
      <c r="D15" s="37">
        <v>130000</v>
      </c>
      <c r="E15" s="46">
        <v>130000</v>
      </c>
      <c r="F15" s="47">
        <f>E15/D15*100</f>
        <v>100</v>
      </c>
      <c r="G15" s="38">
        <v>130000</v>
      </c>
      <c r="H15" s="47">
        <f aca="true" t="shared" si="0" ref="H15:H78">G15/D15*100</f>
        <v>100</v>
      </c>
    </row>
    <row r="16" spans="1:8" ht="29.25" customHeight="1">
      <c r="A16" s="41" t="s">
        <v>237</v>
      </c>
      <c r="B16" s="48">
        <v>4</v>
      </c>
      <c r="C16" s="52" t="s">
        <v>239</v>
      </c>
      <c r="D16" s="43">
        <v>130000</v>
      </c>
      <c r="E16" s="38">
        <v>130000</v>
      </c>
      <c r="F16" s="47">
        <f>E16/D16*100</f>
        <v>100</v>
      </c>
      <c r="G16" s="38">
        <v>130000</v>
      </c>
      <c r="H16" s="47">
        <f t="shared" si="0"/>
        <v>100</v>
      </c>
    </row>
    <row r="17" spans="1:8" ht="48.75" customHeight="1">
      <c r="A17" s="34" t="s">
        <v>224</v>
      </c>
      <c r="B17" s="44">
        <v>4</v>
      </c>
      <c r="C17" s="45" t="s">
        <v>240</v>
      </c>
      <c r="D17" s="37">
        <v>130000</v>
      </c>
      <c r="E17" s="38">
        <v>130000</v>
      </c>
      <c r="F17" s="47">
        <f>E17/D17*100</f>
        <v>100</v>
      </c>
      <c r="G17" s="38">
        <v>130000</v>
      </c>
      <c r="H17" s="47">
        <f t="shared" si="0"/>
        <v>100</v>
      </c>
    </row>
    <row r="18" spans="1:8" ht="17.25" customHeight="1">
      <c r="A18" s="34"/>
      <c r="B18" s="44"/>
      <c r="C18" s="45"/>
      <c r="D18" s="37"/>
      <c r="E18" s="38"/>
      <c r="F18" s="38"/>
      <c r="G18" s="38"/>
      <c r="H18" s="38"/>
    </row>
    <row r="19" spans="1:8" ht="51" customHeight="1">
      <c r="A19" s="54" t="s">
        <v>222</v>
      </c>
      <c r="B19" s="44">
        <v>4</v>
      </c>
      <c r="C19" s="55" t="s">
        <v>227</v>
      </c>
      <c r="D19" s="43">
        <v>10511275.24</v>
      </c>
      <c r="E19" s="46">
        <v>10511275.24</v>
      </c>
      <c r="F19" s="47">
        <f>E19/D19*100</f>
        <v>100</v>
      </c>
      <c r="G19" s="47">
        <v>10511275.24</v>
      </c>
      <c r="H19" s="47">
        <f t="shared" si="0"/>
        <v>100</v>
      </c>
    </row>
    <row r="20" spans="1:8" ht="22.5" customHeight="1">
      <c r="A20" s="56" t="s">
        <v>223</v>
      </c>
      <c r="B20" s="48">
        <v>4</v>
      </c>
      <c r="C20" s="57" t="s">
        <v>228</v>
      </c>
      <c r="D20" s="43">
        <v>10511275.24</v>
      </c>
      <c r="E20" s="46">
        <v>10511275.24</v>
      </c>
      <c r="F20" s="47">
        <f>E20/D20*100</f>
        <v>100</v>
      </c>
      <c r="G20" s="47">
        <v>10511275.24</v>
      </c>
      <c r="H20" s="47">
        <f t="shared" si="0"/>
        <v>100</v>
      </c>
    </row>
    <row r="21" spans="1:8" ht="48" customHeight="1">
      <c r="A21" s="58" t="s">
        <v>224</v>
      </c>
      <c r="B21" s="44">
        <v>4</v>
      </c>
      <c r="C21" s="55" t="s">
        <v>218</v>
      </c>
      <c r="D21" s="43">
        <v>10511275.24</v>
      </c>
      <c r="E21" s="46">
        <v>10511275.24</v>
      </c>
      <c r="F21" s="47">
        <f aca="true" t="shared" si="1" ref="F21:F86">E21/D21*100</f>
        <v>100</v>
      </c>
      <c r="G21" s="47">
        <v>10511275.24</v>
      </c>
      <c r="H21" s="47">
        <f t="shared" si="0"/>
        <v>100</v>
      </c>
    </row>
    <row r="22" spans="1:8" ht="30" customHeight="1">
      <c r="A22" s="41" t="s">
        <v>219</v>
      </c>
      <c r="B22" s="48">
        <v>4</v>
      </c>
      <c r="C22" s="57" t="s">
        <v>229</v>
      </c>
      <c r="D22" s="43">
        <v>1748479.93</v>
      </c>
      <c r="E22" s="38">
        <v>1640998</v>
      </c>
      <c r="F22" s="47">
        <f t="shared" si="1"/>
        <v>93.85283593160833</v>
      </c>
      <c r="G22" s="53">
        <v>1640998</v>
      </c>
      <c r="H22" s="47">
        <f t="shared" si="0"/>
        <v>93.85283593160833</v>
      </c>
    </row>
    <row r="23" spans="1:8" ht="51" customHeight="1">
      <c r="A23" s="58" t="s">
        <v>224</v>
      </c>
      <c r="B23" s="59">
        <v>4</v>
      </c>
      <c r="C23" s="55" t="s">
        <v>225</v>
      </c>
      <c r="D23" s="37">
        <v>1748479.93</v>
      </c>
      <c r="E23" s="38">
        <v>1640998</v>
      </c>
      <c r="F23" s="47">
        <f t="shared" si="1"/>
        <v>93.85283593160833</v>
      </c>
      <c r="G23" s="53">
        <v>1640998</v>
      </c>
      <c r="H23" s="47">
        <f t="shared" si="0"/>
        <v>93.85283593160833</v>
      </c>
    </row>
    <row r="24" spans="1:8" ht="47.25" customHeight="1">
      <c r="A24" s="41" t="s">
        <v>226</v>
      </c>
      <c r="B24" s="49">
        <v>4</v>
      </c>
      <c r="C24" s="52" t="s">
        <v>230</v>
      </c>
      <c r="D24" s="43">
        <v>79800</v>
      </c>
      <c r="E24" s="46">
        <v>67699</v>
      </c>
      <c r="F24" s="47">
        <f t="shared" si="1"/>
        <v>84.8358395989975</v>
      </c>
      <c r="G24" s="47">
        <v>67699</v>
      </c>
      <c r="H24" s="47">
        <f t="shared" si="0"/>
        <v>84.8358395989975</v>
      </c>
    </row>
    <row r="25" spans="1:8" ht="62.25" customHeight="1">
      <c r="A25" s="41" t="s">
        <v>231</v>
      </c>
      <c r="B25" s="49">
        <v>4</v>
      </c>
      <c r="C25" s="52" t="s">
        <v>232</v>
      </c>
      <c r="D25" s="37">
        <v>79800</v>
      </c>
      <c r="E25" s="46">
        <v>67699</v>
      </c>
      <c r="F25" s="47">
        <f t="shared" si="1"/>
        <v>84.8358395989975</v>
      </c>
      <c r="G25" s="47">
        <v>67699</v>
      </c>
      <c r="H25" s="47">
        <f t="shared" si="0"/>
        <v>84.8358395989975</v>
      </c>
    </row>
    <row r="26" spans="1:8" ht="34.5" customHeight="1">
      <c r="A26" s="34" t="s">
        <v>233</v>
      </c>
      <c r="B26" s="59">
        <v>4</v>
      </c>
      <c r="C26" s="45" t="s">
        <v>246</v>
      </c>
      <c r="D26" s="37">
        <v>900</v>
      </c>
      <c r="E26" s="46">
        <v>900</v>
      </c>
      <c r="F26" s="47">
        <f t="shared" si="1"/>
        <v>100</v>
      </c>
      <c r="G26" s="46">
        <v>900</v>
      </c>
      <c r="H26" s="47">
        <f t="shared" si="0"/>
        <v>100</v>
      </c>
    </row>
    <row r="27" spans="1:8" ht="34.5" customHeight="1">
      <c r="A27" s="34" t="s">
        <v>243</v>
      </c>
      <c r="B27" s="49">
        <v>4</v>
      </c>
      <c r="C27" s="45" t="s">
        <v>247</v>
      </c>
      <c r="D27" s="37">
        <v>78900</v>
      </c>
      <c r="E27" s="46">
        <v>66799</v>
      </c>
      <c r="F27" s="47">
        <f>E27/D27*100</f>
        <v>84.66286438529784</v>
      </c>
      <c r="G27" s="47">
        <v>66799</v>
      </c>
      <c r="H27" s="47">
        <f t="shared" si="0"/>
        <v>84.66286438529784</v>
      </c>
    </row>
    <row r="28" spans="1:8" ht="46.5" customHeight="1">
      <c r="A28" s="34" t="s">
        <v>249</v>
      </c>
      <c r="B28" s="49">
        <v>5</v>
      </c>
      <c r="C28" s="45" t="s">
        <v>250</v>
      </c>
      <c r="D28" s="37">
        <v>41250</v>
      </c>
      <c r="E28" s="46">
        <v>41250</v>
      </c>
      <c r="F28" s="47">
        <f t="shared" si="1"/>
        <v>100</v>
      </c>
      <c r="G28" s="47">
        <v>41250</v>
      </c>
      <c r="H28" s="47">
        <f t="shared" si="0"/>
        <v>100</v>
      </c>
    </row>
    <row r="29" spans="1:8" ht="46.5" customHeight="1">
      <c r="A29" s="34" t="s">
        <v>267</v>
      </c>
      <c r="B29" s="49">
        <v>5</v>
      </c>
      <c r="C29" s="45" t="s">
        <v>268</v>
      </c>
      <c r="D29" s="37">
        <v>3000</v>
      </c>
      <c r="E29" s="46">
        <v>3000</v>
      </c>
      <c r="F29" s="47">
        <f t="shared" si="1"/>
        <v>100</v>
      </c>
      <c r="G29" s="47">
        <v>3000</v>
      </c>
      <c r="H29" s="47">
        <f t="shared" si="0"/>
        <v>100</v>
      </c>
    </row>
    <row r="30" spans="1:8" ht="34.5" customHeight="1">
      <c r="A30" s="34" t="s">
        <v>257</v>
      </c>
      <c r="B30" s="59"/>
      <c r="C30" s="59"/>
      <c r="D30" s="37">
        <f>D31+D43+D88+D90</f>
        <v>13186969.560000002</v>
      </c>
      <c r="E30" s="81">
        <f>E31+E43+E88+E90</f>
        <v>13067386.630000003</v>
      </c>
      <c r="F30" s="47">
        <f t="shared" si="1"/>
        <v>99.09317353425361</v>
      </c>
      <c r="G30" s="47">
        <f>G31+G43+G88+G90</f>
        <v>12367564.31</v>
      </c>
      <c r="H30" s="47">
        <f t="shared" si="0"/>
        <v>93.7862505386719</v>
      </c>
    </row>
    <row r="31" spans="1:8" ht="58.5" customHeight="1">
      <c r="A31" s="34" t="s">
        <v>110</v>
      </c>
      <c r="B31" s="59">
        <v>2</v>
      </c>
      <c r="C31" s="60"/>
      <c r="D31" s="37">
        <f>SUM(D32+D37+D40)</f>
        <v>673164.39</v>
      </c>
      <c r="E31" s="81">
        <f>E32+E40+E37</f>
        <v>673164.39</v>
      </c>
      <c r="F31" s="47">
        <f>E31/D31*100</f>
        <v>100</v>
      </c>
      <c r="G31" s="47">
        <f>G32+G37+G40</f>
        <v>691665.1599999999</v>
      </c>
      <c r="H31" s="47">
        <f t="shared" si="0"/>
        <v>102.74832868090363</v>
      </c>
    </row>
    <row r="32" spans="1:8" ht="30.75" customHeight="1">
      <c r="A32" s="34" t="s">
        <v>111</v>
      </c>
      <c r="B32" s="59">
        <v>2</v>
      </c>
      <c r="C32" s="55" t="s">
        <v>235</v>
      </c>
      <c r="D32" s="37">
        <f>SUM(D33:D36)</f>
        <v>568779.39</v>
      </c>
      <c r="E32" s="46">
        <f>SUM(E33:E36)</f>
        <v>568779.39</v>
      </c>
      <c r="F32" s="47">
        <f t="shared" si="1"/>
        <v>100</v>
      </c>
      <c r="G32" s="47">
        <f>SUM(G33:G36)</f>
        <v>587280.1599999999</v>
      </c>
      <c r="H32" s="47">
        <f t="shared" si="0"/>
        <v>103.25271455423164</v>
      </c>
    </row>
    <row r="33" spans="1:8" ht="30.75" customHeight="1">
      <c r="A33" s="78" t="s">
        <v>260</v>
      </c>
      <c r="B33" s="79">
        <v>2</v>
      </c>
      <c r="C33" s="57" t="s">
        <v>216</v>
      </c>
      <c r="D33" s="43">
        <v>27195.56</v>
      </c>
      <c r="E33" s="38">
        <v>27195.56</v>
      </c>
      <c r="F33" s="47">
        <f t="shared" si="1"/>
        <v>100</v>
      </c>
      <c r="G33" s="53">
        <v>27195.56</v>
      </c>
      <c r="H33" s="47">
        <f t="shared" si="0"/>
        <v>100</v>
      </c>
    </row>
    <row r="34" spans="1:8" ht="30.75" customHeight="1">
      <c r="A34" s="78" t="s">
        <v>261</v>
      </c>
      <c r="B34" s="79">
        <v>2</v>
      </c>
      <c r="C34" s="57" t="s">
        <v>214</v>
      </c>
      <c r="D34" s="43">
        <v>10548.34</v>
      </c>
      <c r="E34" s="38">
        <v>10548.34</v>
      </c>
      <c r="F34" s="47">
        <f t="shared" si="1"/>
        <v>100</v>
      </c>
      <c r="G34" s="53">
        <v>10548.34</v>
      </c>
      <c r="H34" s="47">
        <f t="shared" si="0"/>
        <v>100</v>
      </c>
    </row>
    <row r="35" spans="1:8" ht="30.75" customHeight="1">
      <c r="A35" s="78" t="s">
        <v>262</v>
      </c>
      <c r="B35" s="79">
        <v>2</v>
      </c>
      <c r="C35" s="57" t="s">
        <v>142</v>
      </c>
      <c r="D35" s="43">
        <v>1606.19</v>
      </c>
      <c r="E35" s="38">
        <v>1606.19</v>
      </c>
      <c r="F35" s="47">
        <f t="shared" si="1"/>
        <v>100</v>
      </c>
      <c r="G35" s="53">
        <v>1606.19</v>
      </c>
      <c r="H35" s="47">
        <f t="shared" si="0"/>
        <v>100</v>
      </c>
    </row>
    <row r="36" spans="1:8" ht="27" customHeight="1">
      <c r="A36" s="61" t="s">
        <v>109</v>
      </c>
      <c r="B36" s="62">
        <v>2</v>
      </c>
      <c r="C36" s="52" t="s">
        <v>99</v>
      </c>
      <c r="D36" s="43">
        <v>529429.3</v>
      </c>
      <c r="E36" s="38">
        <v>529429.3</v>
      </c>
      <c r="F36" s="47">
        <f t="shared" si="1"/>
        <v>100</v>
      </c>
      <c r="G36" s="53">
        <v>547930.07</v>
      </c>
      <c r="H36" s="47">
        <f t="shared" si="0"/>
        <v>103.49447414413973</v>
      </c>
    </row>
    <row r="37" spans="1:8" ht="27" customHeight="1">
      <c r="A37" s="34" t="s">
        <v>258</v>
      </c>
      <c r="B37" s="59">
        <v>2</v>
      </c>
      <c r="C37" s="45" t="s">
        <v>251</v>
      </c>
      <c r="D37" s="37">
        <f>SUM(D38:D39)</f>
        <v>5925</v>
      </c>
      <c r="E37" s="46">
        <f>SUM(E38:E39)</f>
        <v>5925</v>
      </c>
      <c r="F37" s="47">
        <f t="shared" si="1"/>
        <v>100</v>
      </c>
      <c r="G37" s="47">
        <f>SUM(G38:G39)</f>
        <v>5925</v>
      </c>
      <c r="H37" s="47">
        <f t="shared" si="0"/>
        <v>100</v>
      </c>
    </row>
    <row r="38" spans="1:8" ht="15" customHeight="1">
      <c r="A38" s="61" t="s">
        <v>215</v>
      </c>
      <c r="B38" s="62">
        <v>2</v>
      </c>
      <c r="C38" s="52" t="s">
        <v>142</v>
      </c>
      <c r="D38" s="43">
        <v>4550</v>
      </c>
      <c r="E38" s="38">
        <v>4550</v>
      </c>
      <c r="F38" s="47">
        <f t="shared" si="1"/>
        <v>100</v>
      </c>
      <c r="G38" s="53">
        <v>4550</v>
      </c>
      <c r="H38" s="47">
        <f t="shared" si="0"/>
        <v>100</v>
      </c>
    </row>
    <row r="39" spans="1:8" ht="21" customHeight="1">
      <c r="A39" s="61" t="s">
        <v>213</v>
      </c>
      <c r="B39" s="62">
        <v>2</v>
      </c>
      <c r="C39" s="52" t="s">
        <v>214</v>
      </c>
      <c r="D39" s="43">
        <v>1375</v>
      </c>
      <c r="E39" s="38">
        <v>1375</v>
      </c>
      <c r="F39" s="47">
        <f t="shared" si="1"/>
        <v>100</v>
      </c>
      <c r="G39" s="53">
        <v>1375</v>
      </c>
      <c r="H39" s="47">
        <f t="shared" si="0"/>
        <v>100</v>
      </c>
    </row>
    <row r="40" spans="1:8" ht="12.75" customHeight="1">
      <c r="A40" s="34" t="s">
        <v>259</v>
      </c>
      <c r="B40" s="62">
        <v>2</v>
      </c>
      <c r="C40" s="45" t="s">
        <v>242</v>
      </c>
      <c r="D40" s="37">
        <f>D41+D42</f>
        <v>98460</v>
      </c>
      <c r="E40" s="46">
        <f>E41+E42</f>
        <v>98460</v>
      </c>
      <c r="F40" s="47">
        <f t="shared" si="1"/>
        <v>100</v>
      </c>
      <c r="G40" s="47">
        <f>SUM(G41:G42)</f>
        <v>98460</v>
      </c>
      <c r="H40" s="47">
        <f t="shared" si="0"/>
        <v>100</v>
      </c>
    </row>
    <row r="41" spans="1:8" ht="16.5" customHeight="1">
      <c r="A41" s="63" t="s">
        <v>215</v>
      </c>
      <c r="B41" s="64">
        <v>2</v>
      </c>
      <c r="C41" s="52" t="s">
        <v>112</v>
      </c>
      <c r="D41" s="43">
        <v>9000</v>
      </c>
      <c r="E41" s="38">
        <v>9000</v>
      </c>
      <c r="F41" s="47">
        <f t="shared" si="1"/>
        <v>100</v>
      </c>
      <c r="G41" s="53">
        <v>9000</v>
      </c>
      <c r="H41" s="47">
        <f t="shared" si="0"/>
        <v>100</v>
      </c>
    </row>
    <row r="42" spans="1:8" ht="21" customHeight="1">
      <c r="A42" s="63" t="s">
        <v>109</v>
      </c>
      <c r="B42" s="64">
        <v>2</v>
      </c>
      <c r="C42" s="52" t="s">
        <v>142</v>
      </c>
      <c r="D42" s="43">
        <v>89460</v>
      </c>
      <c r="E42" s="38">
        <v>89460</v>
      </c>
      <c r="F42" s="47">
        <f t="shared" si="1"/>
        <v>100</v>
      </c>
      <c r="G42" s="53">
        <v>89460</v>
      </c>
      <c r="H42" s="47">
        <f t="shared" si="0"/>
        <v>100</v>
      </c>
    </row>
    <row r="43" spans="1:8" ht="24.75" customHeight="1">
      <c r="A43" s="39" t="s">
        <v>113</v>
      </c>
      <c r="B43" s="44">
        <v>4</v>
      </c>
      <c r="C43" s="45" t="s">
        <v>220</v>
      </c>
      <c r="D43" s="37">
        <f>D46+D59+D75+D83</f>
        <v>12469555.170000002</v>
      </c>
      <c r="E43" s="46">
        <f>E44+E59+E75+E81</f>
        <v>12349972.240000002</v>
      </c>
      <c r="F43" s="47">
        <f t="shared" si="1"/>
        <v>99.04100083467533</v>
      </c>
      <c r="G43" s="47">
        <f>G44+G59+G75+G83</f>
        <v>11631649.15</v>
      </c>
      <c r="H43" s="47">
        <f t="shared" si="0"/>
        <v>93.28038563864823</v>
      </c>
    </row>
    <row r="44" spans="1:8" ht="43.5" customHeight="1">
      <c r="A44" s="54" t="s">
        <v>222</v>
      </c>
      <c r="B44" s="44">
        <v>4</v>
      </c>
      <c r="C44" s="55" t="s">
        <v>227</v>
      </c>
      <c r="D44" s="37">
        <v>10511275.24</v>
      </c>
      <c r="E44" s="46">
        <f>E45</f>
        <v>10511275.240000002</v>
      </c>
      <c r="F44" s="47">
        <f t="shared" si="1"/>
        <v>100.00000000000003</v>
      </c>
      <c r="G44" s="47">
        <v>9738560.32</v>
      </c>
      <c r="H44" s="47">
        <f t="shared" si="0"/>
        <v>92.64870434503055</v>
      </c>
    </row>
    <row r="45" spans="1:8" ht="30.75" customHeight="1">
      <c r="A45" s="56" t="s">
        <v>223</v>
      </c>
      <c r="B45" s="44">
        <v>4</v>
      </c>
      <c r="C45" s="57" t="s">
        <v>228</v>
      </c>
      <c r="D45" s="43">
        <v>10511275.24</v>
      </c>
      <c r="E45" s="38">
        <f>E47+E48+E49+E50+E51+E53+E54+E55+E56+E57</f>
        <v>10511275.240000002</v>
      </c>
      <c r="F45" s="47">
        <f t="shared" si="1"/>
        <v>100.00000000000003</v>
      </c>
      <c r="G45" s="53">
        <v>9738560.32</v>
      </c>
      <c r="H45" s="47">
        <f t="shared" si="0"/>
        <v>92.64870434503055</v>
      </c>
    </row>
    <row r="46" spans="1:8" ht="39.75" customHeight="1">
      <c r="A46" s="58" t="s">
        <v>224</v>
      </c>
      <c r="B46" s="65">
        <v>4</v>
      </c>
      <c r="C46" s="55" t="s">
        <v>234</v>
      </c>
      <c r="D46" s="37">
        <f>D47+D48+D49+D50+D51+D52+D53+D54+D55+D57+D56</f>
        <v>10511275.240000002</v>
      </c>
      <c r="E46" s="46">
        <f>E47+E48+E49+E50+E51+E53+E54+E55+E56+E57</f>
        <v>10511275.240000002</v>
      </c>
      <c r="F46" s="47">
        <f t="shared" si="1"/>
        <v>100</v>
      </c>
      <c r="G46" s="47">
        <f>G47+G48+G49+G50+G51+G53+G54+G57</f>
        <v>9738560.320000002</v>
      </c>
      <c r="H46" s="47">
        <f t="shared" si="0"/>
        <v>92.64870434503055</v>
      </c>
    </row>
    <row r="47" spans="1:8" ht="15" customHeight="1">
      <c r="A47" s="41" t="s">
        <v>193</v>
      </c>
      <c r="B47" s="48">
        <v>4</v>
      </c>
      <c r="C47" s="49">
        <v>211</v>
      </c>
      <c r="D47" s="43">
        <v>7292999.09</v>
      </c>
      <c r="E47" s="38">
        <v>7292999.09</v>
      </c>
      <c r="F47" s="47">
        <f t="shared" si="1"/>
        <v>100</v>
      </c>
      <c r="G47" s="53">
        <v>7292999.09</v>
      </c>
      <c r="H47" s="47">
        <f t="shared" si="0"/>
        <v>100</v>
      </c>
    </row>
    <row r="48" spans="1:8" ht="15" customHeight="1">
      <c r="A48" s="41" t="s">
        <v>83</v>
      </c>
      <c r="B48" s="48">
        <v>4</v>
      </c>
      <c r="C48" s="49">
        <v>212</v>
      </c>
      <c r="D48" s="43">
        <v>5400</v>
      </c>
      <c r="E48" s="38">
        <v>5400</v>
      </c>
      <c r="F48" s="47">
        <f t="shared" si="1"/>
        <v>100</v>
      </c>
      <c r="G48" s="53">
        <v>5400</v>
      </c>
      <c r="H48" s="47">
        <f t="shared" si="0"/>
        <v>100</v>
      </c>
    </row>
    <row r="49" spans="1:8" ht="15" customHeight="1">
      <c r="A49" s="41" t="s">
        <v>84</v>
      </c>
      <c r="B49" s="48">
        <v>4</v>
      </c>
      <c r="C49" s="49">
        <v>213</v>
      </c>
      <c r="D49" s="43">
        <v>2199430</v>
      </c>
      <c r="E49" s="38">
        <v>2199430</v>
      </c>
      <c r="F49" s="47">
        <f t="shared" si="1"/>
        <v>100</v>
      </c>
      <c r="G49" s="53">
        <v>2199430</v>
      </c>
      <c r="H49" s="47">
        <f t="shared" si="0"/>
        <v>100</v>
      </c>
    </row>
    <row r="50" spans="1:8" ht="15" customHeight="1">
      <c r="A50" s="41" t="s">
        <v>88</v>
      </c>
      <c r="B50" s="48">
        <v>4</v>
      </c>
      <c r="C50" s="49">
        <v>221</v>
      </c>
      <c r="D50" s="43">
        <v>62439.97</v>
      </c>
      <c r="E50" s="38">
        <v>62439.97</v>
      </c>
      <c r="F50" s="47">
        <f t="shared" si="1"/>
        <v>100</v>
      </c>
      <c r="G50" s="53">
        <v>62439.97</v>
      </c>
      <c r="H50" s="47">
        <f t="shared" si="0"/>
        <v>100</v>
      </c>
    </row>
    <row r="51" spans="1:8" ht="15" customHeight="1">
      <c r="A51" s="41" t="s">
        <v>55</v>
      </c>
      <c r="B51" s="48">
        <v>4</v>
      </c>
      <c r="C51" s="49">
        <v>222</v>
      </c>
      <c r="D51" s="43">
        <v>16543.4</v>
      </c>
      <c r="E51" s="38">
        <v>16543.4</v>
      </c>
      <c r="F51" s="47">
        <f t="shared" si="1"/>
        <v>100</v>
      </c>
      <c r="G51" s="53">
        <v>16543.4</v>
      </c>
      <c r="H51" s="47">
        <f t="shared" si="0"/>
        <v>100</v>
      </c>
    </row>
    <row r="52" spans="1:8" ht="15" customHeight="1">
      <c r="A52" s="41" t="s">
        <v>91</v>
      </c>
      <c r="B52" s="48">
        <v>4</v>
      </c>
      <c r="C52" s="49">
        <v>225</v>
      </c>
      <c r="D52" s="43"/>
      <c r="E52" s="38"/>
      <c r="F52" s="47"/>
      <c r="G52" s="53" t="e">
        <f>E52/D52*100</f>
        <v>#DIV/0!</v>
      </c>
      <c r="H52" s="47" t="e">
        <f t="shared" si="0"/>
        <v>#DIV/0!</v>
      </c>
    </row>
    <row r="53" spans="1:8" ht="15" customHeight="1">
      <c r="A53" s="41" t="s">
        <v>93</v>
      </c>
      <c r="B53" s="48">
        <v>4</v>
      </c>
      <c r="C53" s="49">
        <v>226</v>
      </c>
      <c r="D53" s="43">
        <v>81961.9</v>
      </c>
      <c r="E53" s="38">
        <v>81961.9</v>
      </c>
      <c r="F53" s="47">
        <f t="shared" si="1"/>
        <v>100</v>
      </c>
      <c r="G53" s="53">
        <v>81961.9</v>
      </c>
      <c r="H53" s="47">
        <f t="shared" si="0"/>
        <v>100</v>
      </c>
    </row>
    <row r="54" spans="1:8" ht="15" customHeight="1">
      <c r="A54" s="41" t="s">
        <v>56</v>
      </c>
      <c r="B54" s="48">
        <v>4</v>
      </c>
      <c r="C54" s="49">
        <v>290</v>
      </c>
      <c r="D54" s="43">
        <v>43690</v>
      </c>
      <c r="E54" s="38">
        <v>43690</v>
      </c>
      <c r="F54" s="47">
        <f t="shared" si="1"/>
        <v>100</v>
      </c>
      <c r="G54" s="53">
        <v>43690</v>
      </c>
      <c r="H54" s="47">
        <f t="shared" si="0"/>
        <v>100</v>
      </c>
    </row>
    <row r="55" spans="1:8" ht="15" customHeight="1">
      <c r="A55" s="41" t="s">
        <v>74</v>
      </c>
      <c r="B55" s="48">
        <v>4</v>
      </c>
      <c r="C55" s="49">
        <v>310</v>
      </c>
      <c r="D55" s="43">
        <v>693510</v>
      </c>
      <c r="E55" s="38">
        <v>693510</v>
      </c>
      <c r="F55" s="47">
        <f t="shared" si="1"/>
        <v>100</v>
      </c>
      <c r="G55" s="53"/>
      <c r="H55" s="47">
        <f t="shared" si="0"/>
        <v>0</v>
      </c>
    </row>
    <row r="56" spans="1:8" ht="22.5" customHeight="1">
      <c r="A56" s="41" t="s">
        <v>204</v>
      </c>
      <c r="B56" s="48">
        <v>4</v>
      </c>
      <c r="C56" s="49" t="s">
        <v>206</v>
      </c>
      <c r="D56" s="43">
        <v>60300.88</v>
      </c>
      <c r="E56" s="38">
        <v>60300.88</v>
      </c>
      <c r="F56" s="47">
        <f t="shared" si="1"/>
        <v>100</v>
      </c>
      <c r="G56" s="53"/>
      <c r="H56" s="47">
        <f t="shared" si="0"/>
        <v>0</v>
      </c>
    </row>
    <row r="57" spans="1:8" ht="19.5" customHeight="1">
      <c r="A57" s="41" t="s">
        <v>95</v>
      </c>
      <c r="B57" s="48">
        <v>4</v>
      </c>
      <c r="C57" s="49">
        <v>340</v>
      </c>
      <c r="D57" s="43">
        <v>55000</v>
      </c>
      <c r="E57" s="38">
        <v>55000</v>
      </c>
      <c r="F57" s="47">
        <f t="shared" si="1"/>
        <v>100</v>
      </c>
      <c r="G57" s="53">
        <v>36095.96</v>
      </c>
      <c r="H57" s="47">
        <f t="shared" si="0"/>
        <v>65.62901818181818</v>
      </c>
    </row>
    <row r="58" spans="1:8" ht="20.25" customHeight="1">
      <c r="A58" s="34" t="s">
        <v>219</v>
      </c>
      <c r="B58" s="59">
        <v>4</v>
      </c>
      <c r="C58" s="55" t="s">
        <v>229</v>
      </c>
      <c r="D58" s="37">
        <v>1748479.93</v>
      </c>
      <c r="E58" s="46">
        <f>E59</f>
        <v>1641047.9999999998</v>
      </c>
      <c r="F58" s="47">
        <f t="shared" si="1"/>
        <v>93.85569555836994</v>
      </c>
      <c r="G58" s="47">
        <v>1726556.3</v>
      </c>
      <c r="H58" s="47">
        <f t="shared" si="0"/>
        <v>98.74613201879876</v>
      </c>
    </row>
    <row r="59" spans="1:8" ht="57.75" customHeight="1">
      <c r="A59" s="58" t="s">
        <v>224</v>
      </c>
      <c r="B59" s="59">
        <v>4</v>
      </c>
      <c r="C59" s="55" t="s">
        <v>235</v>
      </c>
      <c r="D59" s="37">
        <f>D60+D61+D65+D66+D67+D72</f>
        <v>1748479.9300000002</v>
      </c>
      <c r="E59" s="46">
        <f>E61+E65+E66+E67+E72+E60</f>
        <v>1641047.9999999998</v>
      </c>
      <c r="F59" s="47">
        <f t="shared" si="1"/>
        <v>93.85569555836992</v>
      </c>
      <c r="G59" s="47">
        <f>G60+G61+G65+G66+G67+G72</f>
        <v>1728899.83</v>
      </c>
      <c r="H59" s="47">
        <f t="shared" si="0"/>
        <v>98.88016444089237</v>
      </c>
    </row>
    <row r="60" spans="1:8" ht="18" customHeight="1">
      <c r="A60" s="80" t="s">
        <v>88</v>
      </c>
      <c r="B60" s="49">
        <v>4</v>
      </c>
      <c r="C60" s="57" t="s">
        <v>263</v>
      </c>
      <c r="D60" s="43">
        <v>5386.59</v>
      </c>
      <c r="E60" s="38">
        <v>5386.59</v>
      </c>
      <c r="F60" s="47">
        <f t="shared" si="1"/>
        <v>100</v>
      </c>
      <c r="G60" s="53">
        <v>5386.59</v>
      </c>
      <c r="H60" s="47">
        <f t="shared" si="0"/>
        <v>100</v>
      </c>
    </row>
    <row r="61" spans="1:8" ht="15" customHeight="1">
      <c r="A61" s="34" t="s">
        <v>151</v>
      </c>
      <c r="B61" s="59">
        <v>4</v>
      </c>
      <c r="C61" s="59">
        <v>223</v>
      </c>
      <c r="D61" s="37">
        <f>D62+D63+D64</f>
        <v>1221825.23</v>
      </c>
      <c r="E61" s="46">
        <f>E62+E63+E64</f>
        <v>1221353.13</v>
      </c>
      <c r="F61" s="47">
        <f t="shared" si="1"/>
        <v>99.96136108598772</v>
      </c>
      <c r="G61" s="47">
        <f>SUM(G62:G64)</f>
        <v>1221353.13</v>
      </c>
      <c r="H61" s="47">
        <f t="shared" si="0"/>
        <v>99.96136108598772</v>
      </c>
    </row>
    <row r="62" spans="1:8" ht="15" customHeight="1">
      <c r="A62" s="41" t="s">
        <v>89</v>
      </c>
      <c r="B62" s="49">
        <v>4</v>
      </c>
      <c r="C62" s="49" t="s">
        <v>85</v>
      </c>
      <c r="D62" s="43">
        <v>320985.74</v>
      </c>
      <c r="E62" s="38">
        <v>320985.74</v>
      </c>
      <c r="F62" s="47">
        <f t="shared" si="1"/>
        <v>100</v>
      </c>
      <c r="G62" s="53">
        <v>320985.74</v>
      </c>
      <c r="H62" s="47">
        <f t="shared" si="0"/>
        <v>100</v>
      </c>
    </row>
    <row r="63" spans="1:8" ht="15" customHeight="1">
      <c r="A63" s="41" t="s">
        <v>92</v>
      </c>
      <c r="B63" s="49">
        <v>4</v>
      </c>
      <c r="C63" s="49" t="s">
        <v>86</v>
      </c>
      <c r="D63" s="43">
        <v>887174.24</v>
      </c>
      <c r="E63" s="38">
        <v>887174.24</v>
      </c>
      <c r="F63" s="47">
        <f t="shared" si="1"/>
        <v>100</v>
      </c>
      <c r="G63" s="53">
        <v>887174.24</v>
      </c>
      <c r="H63" s="47">
        <f t="shared" si="0"/>
        <v>100</v>
      </c>
    </row>
    <row r="64" spans="1:8" ht="15" customHeight="1">
      <c r="A64" s="41" t="s">
        <v>90</v>
      </c>
      <c r="B64" s="49">
        <v>4</v>
      </c>
      <c r="C64" s="49" t="s">
        <v>87</v>
      </c>
      <c r="D64" s="43">
        <v>13665.25</v>
      </c>
      <c r="E64" s="38">
        <v>13193.15</v>
      </c>
      <c r="F64" s="47">
        <f t="shared" si="1"/>
        <v>96.54525164193849</v>
      </c>
      <c r="G64" s="53">
        <v>13193.15</v>
      </c>
      <c r="H64" s="47">
        <f t="shared" si="0"/>
        <v>96.54525164193849</v>
      </c>
    </row>
    <row r="65" spans="1:8" ht="15" customHeight="1">
      <c r="A65" s="41" t="s">
        <v>91</v>
      </c>
      <c r="B65" s="49">
        <v>4</v>
      </c>
      <c r="C65" s="49">
        <v>225</v>
      </c>
      <c r="D65" s="43">
        <v>63223.25</v>
      </c>
      <c r="E65" s="38">
        <v>53568.25</v>
      </c>
      <c r="F65" s="47">
        <f t="shared" si="1"/>
        <v>84.728719260715</v>
      </c>
      <c r="G65" s="53">
        <v>63223.25</v>
      </c>
      <c r="H65" s="47">
        <f t="shared" si="0"/>
        <v>100</v>
      </c>
    </row>
    <row r="66" spans="1:8" ht="15" customHeight="1">
      <c r="A66" s="41" t="s">
        <v>93</v>
      </c>
      <c r="B66" s="49">
        <v>4</v>
      </c>
      <c r="C66" s="49">
        <v>226</v>
      </c>
      <c r="D66" s="43">
        <v>45395</v>
      </c>
      <c r="E66" s="38">
        <v>43631.88</v>
      </c>
      <c r="F66" s="47">
        <f t="shared" si="1"/>
        <v>96.11604802291001</v>
      </c>
      <c r="G66" s="53">
        <v>45395</v>
      </c>
      <c r="H66" s="47">
        <f t="shared" si="0"/>
        <v>100</v>
      </c>
    </row>
    <row r="67" spans="1:8" ht="15" customHeight="1">
      <c r="A67" s="34" t="s">
        <v>105</v>
      </c>
      <c r="B67" s="59">
        <v>4</v>
      </c>
      <c r="C67" s="59">
        <v>290</v>
      </c>
      <c r="D67" s="37">
        <f>D68+D69+D70</f>
        <v>40831.479999999996</v>
      </c>
      <c r="E67" s="46">
        <f>E68+E69+E70</f>
        <v>40831.479999999996</v>
      </c>
      <c r="F67" s="47">
        <f t="shared" si="1"/>
        <v>100</v>
      </c>
      <c r="G67" s="47">
        <f>SUM(G68:G70)</f>
        <v>40831.479999999996</v>
      </c>
      <c r="H67" s="47">
        <f t="shared" si="0"/>
        <v>100</v>
      </c>
    </row>
    <row r="68" spans="1:8" ht="15" customHeight="1">
      <c r="A68" s="41" t="s">
        <v>56</v>
      </c>
      <c r="B68" s="49">
        <v>4</v>
      </c>
      <c r="C68" s="49">
        <v>290</v>
      </c>
      <c r="D68" s="43">
        <v>2450</v>
      </c>
      <c r="E68" s="38">
        <v>2450</v>
      </c>
      <c r="F68" s="47">
        <f t="shared" si="1"/>
        <v>100</v>
      </c>
      <c r="G68" s="53">
        <v>2450</v>
      </c>
      <c r="H68" s="47">
        <f t="shared" si="0"/>
        <v>100</v>
      </c>
    </row>
    <row r="69" spans="1:8" ht="11.25" customHeight="1">
      <c r="A69" s="41" t="s">
        <v>207</v>
      </c>
      <c r="B69" s="49">
        <v>4</v>
      </c>
      <c r="C69" s="49">
        <v>290</v>
      </c>
      <c r="D69" s="43">
        <v>13855</v>
      </c>
      <c r="E69" s="53">
        <v>13855</v>
      </c>
      <c r="F69" s="47">
        <f t="shared" si="1"/>
        <v>100</v>
      </c>
      <c r="G69" s="53">
        <v>13855</v>
      </c>
      <c r="H69" s="47">
        <f t="shared" si="0"/>
        <v>100</v>
      </c>
    </row>
    <row r="70" spans="1:8" ht="24" customHeight="1">
      <c r="A70" s="41" t="s">
        <v>187</v>
      </c>
      <c r="B70" s="49">
        <v>4</v>
      </c>
      <c r="C70" s="49">
        <v>290</v>
      </c>
      <c r="D70" s="43">
        <v>24526.48</v>
      </c>
      <c r="E70" s="38">
        <v>24526.48</v>
      </c>
      <c r="F70" s="47">
        <f t="shared" si="1"/>
        <v>100</v>
      </c>
      <c r="G70" s="53">
        <v>24526.48</v>
      </c>
      <c r="H70" s="47">
        <f t="shared" si="0"/>
        <v>100</v>
      </c>
    </row>
    <row r="71" spans="1:8" ht="15" customHeight="1">
      <c r="A71" s="41" t="s">
        <v>74</v>
      </c>
      <c r="B71" s="49">
        <v>4</v>
      </c>
      <c r="C71" s="49">
        <v>310</v>
      </c>
      <c r="D71" s="43"/>
      <c r="E71" s="38"/>
      <c r="F71" s="38"/>
      <c r="G71" s="53"/>
      <c r="H71" s="47"/>
    </row>
    <row r="72" spans="1:8" ht="23.25" customHeight="1">
      <c r="A72" s="34" t="s">
        <v>152</v>
      </c>
      <c r="B72" s="59">
        <v>4</v>
      </c>
      <c r="C72" s="59">
        <v>340</v>
      </c>
      <c r="D72" s="37">
        <f>SUM(D73:D74)</f>
        <v>371818.38</v>
      </c>
      <c r="E72" s="46">
        <f>E73+E74</f>
        <v>276276.67</v>
      </c>
      <c r="F72" s="47">
        <f t="shared" si="1"/>
        <v>74.30419927062239</v>
      </c>
      <c r="G72" s="47">
        <f>SUM(G73:G74)</f>
        <v>352710.38</v>
      </c>
      <c r="H72" s="47">
        <f t="shared" si="0"/>
        <v>94.86093183451555</v>
      </c>
    </row>
    <row r="73" spans="1:8" ht="30.75" customHeight="1">
      <c r="A73" s="41" t="s">
        <v>95</v>
      </c>
      <c r="B73" s="49">
        <v>4</v>
      </c>
      <c r="C73" s="49" t="s">
        <v>98</v>
      </c>
      <c r="D73" s="43">
        <v>225000</v>
      </c>
      <c r="E73" s="38">
        <v>225000</v>
      </c>
      <c r="F73" s="47">
        <f t="shared" si="1"/>
        <v>100</v>
      </c>
      <c r="G73" s="53">
        <v>225315.8</v>
      </c>
      <c r="H73" s="47">
        <f t="shared" si="0"/>
        <v>100.14035555555556</v>
      </c>
    </row>
    <row r="74" spans="1:8" ht="21" customHeight="1">
      <c r="A74" s="41" t="s">
        <v>94</v>
      </c>
      <c r="B74" s="49">
        <v>4</v>
      </c>
      <c r="C74" s="49" t="s">
        <v>99</v>
      </c>
      <c r="D74" s="43">
        <v>146818.38</v>
      </c>
      <c r="E74" s="38">
        <v>51276.67</v>
      </c>
      <c r="F74" s="47">
        <f t="shared" si="1"/>
        <v>34.92523892444529</v>
      </c>
      <c r="G74" s="53">
        <v>127394.58</v>
      </c>
      <c r="H74" s="47">
        <f t="shared" si="0"/>
        <v>86.77018504086477</v>
      </c>
    </row>
    <row r="75" spans="1:8" ht="33" customHeight="1">
      <c r="A75" s="34" t="s">
        <v>226</v>
      </c>
      <c r="B75" s="59">
        <v>4</v>
      </c>
      <c r="C75" s="45" t="s">
        <v>230</v>
      </c>
      <c r="D75" s="37">
        <v>79800</v>
      </c>
      <c r="E75" s="46">
        <f>E76</f>
        <v>67649</v>
      </c>
      <c r="F75" s="47">
        <f t="shared" si="1"/>
        <v>84.77318295739349</v>
      </c>
      <c r="G75" s="47">
        <v>67649</v>
      </c>
      <c r="H75" s="47">
        <f t="shared" si="0"/>
        <v>84.77318295739349</v>
      </c>
    </row>
    <row r="76" spans="1:8" ht="33" customHeight="1">
      <c r="A76" s="41" t="s">
        <v>231</v>
      </c>
      <c r="B76" s="49">
        <v>4</v>
      </c>
      <c r="C76" s="52" t="s">
        <v>232</v>
      </c>
      <c r="D76" s="43">
        <v>79800</v>
      </c>
      <c r="E76" s="38">
        <v>67649</v>
      </c>
      <c r="F76" s="47">
        <f t="shared" si="1"/>
        <v>84.77318295739349</v>
      </c>
      <c r="G76" s="53">
        <v>67649</v>
      </c>
      <c r="H76" s="47">
        <f t="shared" si="0"/>
        <v>84.77318295739349</v>
      </c>
    </row>
    <row r="77" spans="1:8" ht="33" customHeight="1">
      <c r="A77" s="34" t="s">
        <v>233</v>
      </c>
      <c r="B77" s="59">
        <v>4</v>
      </c>
      <c r="C77" s="45" t="s">
        <v>244</v>
      </c>
      <c r="D77" s="37">
        <v>900</v>
      </c>
      <c r="E77" s="46">
        <f>E78</f>
        <v>900</v>
      </c>
      <c r="F77" s="47">
        <f t="shared" si="1"/>
        <v>100</v>
      </c>
      <c r="G77" s="47">
        <v>900</v>
      </c>
      <c r="H77" s="47">
        <f t="shared" si="0"/>
        <v>100</v>
      </c>
    </row>
    <row r="78" spans="1:8" ht="18" customHeight="1">
      <c r="A78" s="41" t="s">
        <v>56</v>
      </c>
      <c r="B78" s="49">
        <v>4</v>
      </c>
      <c r="C78" s="52" t="s">
        <v>214</v>
      </c>
      <c r="D78" s="43">
        <v>900</v>
      </c>
      <c r="E78" s="38">
        <v>900</v>
      </c>
      <c r="F78" s="47">
        <f t="shared" si="1"/>
        <v>100</v>
      </c>
      <c r="G78" s="53">
        <v>900</v>
      </c>
      <c r="H78" s="47">
        <f t="shared" si="0"/>
        <v>100</v>
      </c>
    </row>
    <row r="79" spans="1:8" ht="31.5" customHeight="1">
      <c r="A79" s="34" t="s">
        <v>243</v>
      </c>
      <c r="B79" s="49">
        <v>4</v>
      </c>
      <c r="C79" s="45" t="s">
        <v>245</v>
      </c>
      <c r="D79" s="37">
        <v>78900</v>
      </c>
      <c r="E79" s="46">
        <f>E80</f>
        <v>66749</v>
      </c>
      <c r="F79" s="47">
        <f t="shared" si="1"/>
        <v>84.59949302915082</v>
      </c>
      <c r="G79" s="47">
        <v>66749</v>
      </c>
      <c r="H79" s="47">
        <f aca="true" t="shared" si="2" ref="H79:H91">G79/D79*100</f>
        <v>84.59949302915082</v>
      </c>
    </row>
    <row r="80" spans="1:8" ht="19.5" customHeight="1">
      <c r="A80" s="41" t="s">
        <v>217</v>
      </c>
      <c r="B80" s="49">
        <v>4</v>
      </c>
      <c r="C80" s="52" t="s">
        <v>216</v>
      </c>
      <c r="D80" s="43">
        <v>78900</v>
      </c>
      <c r="E80" s="38">
        <v>66749</v>
      </c>
      <c r="F80" s="47">
        <f t="shared" si="1"/>
        <v>84.59949302915082</v>
      </c>
      <c r="G80" s="53">
        <v>66749</v>
      </c>
      <c r="H80" s="47">
        <f t="shared" si="2"/>
        <v>84.59949302915082</v>
      </c>
    </row>
    <row r="81" spans="1:8" ht="49.5" customHeight="1">
      <c r="A81" s="34" t="s">
        <v>236</v>
      </c>
      <c r="B81" s="59">
        <v>4</v>
      </c>
      <c r="C81" s="45" t="s">
        <v>238</v>
      </c>
      <c r="D81" s="37">
        <v>130000</v>
      </c>
      <c r="E81" s="46">
        <f>E82</f>
        <v>130000</v>
      </c>
      <c r="F81" s="47">
        <f t="shared" si="1"/>
        <v>100</v>
      </c>
      <c r="G81" s="47">
        <v>96540</v>
      </c>
      <c r="H81" s="47">
        <f t="shared" si="2"/>
        <v>74.26153846153845</v>
      </c>
    </row>
    <row r="82" spans="1:8" ht="41.25" customHeight="1">
      <c r="A82" s="41" t="s">
        <v>237</v>
      </c>
      <c r="B82" s="59">
        <v>4</v>
      </c>
      <c r="C82" s="52" t="s">
        <v>239</v>
      </c>
      <c r="D82" s="43">
        <v>130000</v>
      </c>
      <c r="E82" s="38">
        <f>E83</f>
        <v>130000</v>
      </c>
      <c r="F82" s="47">
        <f t="shared" si="1"/>
        <v>100</v>
      </c>
      <c r="G82" s="53">
        <v>96540</v>
      </c>
      <c r="H82" s="47">
        <f t="shared" si="2"/>
        <v>74.26153846153845</v>
      </c>
    </row>
    <row r="83" spans="1:8" ht="50.25" customHeight="1">
      <c r="A83" s="34" t="s">
        <v>224</v>
      </c>
      <c r="B83" s="59">
        <v>4</v>
      </c>
      <c r="C83" s="45" t="s">
        <v>248</v>
      </c>
      <c r="D83" s="37">
        <f>D84+D86+D85+D87</f>
        <v>130000</v>
      </c>
      <c r="E83" s="46">
        <f>E84+E85+E86+E87</f>
        <v>130000</v>
      </c>
      <c r="F83" s="47">
        <f t="shared" si="1"/>
        <v>100</v>
      </c>
      <c r="G83" s="47">
        <f>G84+G85+G87</f>
        <v>96540</v>
      </c>
      <c r="H83" s="47">
        <f t="shared" si="2"/>
        <v>74.26153846153845</v>
      </c>
    </row>
    <row r="84" spans="1:8" ht="24" customHeight="1">
      <c r="A84" s="41" t="s">
        <v>91</v>
      </c>
      <c r="B84" s="49">
        <v>4</v>
      </c>
      <c r="C84" s="52" t="s">
        <v>216</v>
      </c>
      <c r="D84" s="43">
        <v>2350</v>
      </c>
      <c r="E84" s="38">
        <v>2350</v>
      </c>
      <c r="F84" s="47">
        <f t="shared" si="1"/>
        <v>100</v>
      </c>
      <c r="G84" s="53">
        <v>2350</v>
      </c>
      <c r="H84" s="47">
        <f t="shared" si="2"/>
        <v>100</v>
      </c>
    </row>
    <row r="85" spans="1:8" ht="24.75" customHeight="1">
      <c r="A85" s="41" t="s">
        <v>93</v>
      </c>
      <c r="B85" s="49">
        <v>4</v>
      </c>
      <c r="C85" s="52" t="s">
        <v>214</v>
      </c>
      <c r="D85" s="43">
        <v>66139.12</v>
      </c>
      <c r="E85" s="38">
        <v>66139.12</v>
      </c>
      <c r="F85" s="47">
        <f>E85/D85*100</f>
        <v>100</v>
      </c>
      <c r="G85" s="53">
        <v>66139.12</v>
      </c>
      <c r="H85" s="47">
        <f t="shared" si="2"/>
        <v>100</v>
      </c>
    </row>
    <row r="86" spans="1:8" ht="27" customHeight="1">
      <c r="A86" s="41" t="s">
        <v>74</v>
      </c>
      <c r="B86" s="49">
        <v>4</v>
      </c>
      <c r="C86" s="52" t="s">
        <v>241</v>
      </c>
      <c r="D86" s="43">
        <v>33460</v>
      </c>
      <c r="E86" s="38">
        <v>33460</v>
      </c>
      <c r="F86" s="47">
        <f t="shared" si="1"/>
        <v>100</v>
      </c>
      <c r="G86" s="53"/>
      <c r="H86" s="47">
        <f t="shared" si="2"/>
        <v>0</v>
      </c>
    </row>
    <row r="87" spans="1:8" ht="27.75" customHeight="1">
      <c r="A87" s="41" t="s">
        <v>95</v>
      </c>
      <c r="B87" s="49">
        <v>4</v>
      </c>
      <c r="C87" s="52" t="s">
        <v>142</v>
      </c>
      <c r="D87" s="43">
        <v>28050.88</v>
      </c>
      <c r="E87" s="38">
        <v>28050.88</v>
      </c>
      <c r="F87" s="47">
        <f>E87/D87*100</f>
        <v>100</v>
      </c>
      <c r="G87" s="53">
        <v>28050.88</v>
      </c>
      <c r="H87" s="47">
        <f t="shared" si="2"/>
        <v>100</v>
      </c>
    </row>
    <row r="88" spans="1:8" ht="27.75" customHeight="1">
      <c r="A88" s="34" t="s">
        <v>252</v>
      </c>
      <c r="B88" s="49">
        <v>5</v>
      </c>
      <c r="C88" s="45" t="s">
        <v>253</v>
      </c>
      <c r="D88" s="37">
        <v>41250</v>
      </c>
      <c r="E88" s="46">
        <v>41250</v>
      </c>
      <c r="F88" s="47">
        <f>E88/D88*100</f>
        <v>100</v>
      </c>
      <c r="G88" s="47">
        <v>41250</v>
      </c>
      <c r="H88" s="47">
        <f t="shared" si="2"/>
        <v>100</v>
      </c>
    </row>
    <row r="89" spans="1:8" ht="44.25" customHeight="1">
      <c r="A89" s="41" t="s">
        <v>254</v>
      </c>
      <c r="B89" s="49">
        <v>5</v>
      </c>
      <c r="C89" s="45" t="s">
        <v>142</v>
      </c>
      <c r="D89" s="37">
        <v>41250</v>
      </c>
      <c r="E89" s="38">
        <v>41250</v>
      </c>
      <c r="F89" s="47">
        <f>E89/D89*100</f>
        <v>100</v>
      </c>
      <c r="G89" s="53">
        <v>41250</v>
      </c>
      <c r="H89" s="47">
        <f t="shared" si="2"/>
        <v>100</v>
      </c>
    </row>
    <row r="90" spans="1:8" ht="27.75" customHeight="1">
      <c r="A90" s="34" t="s">
        <v>269</v>
      </c>
      <c r="B90" s="59">
        <v>5</v>
      </c>
      <c r="C90" s="45" t="s">
        <v>270</v>
      </c>
      <c r="D90" s="37">
        <v>3000</v>
      </c>
      <c r="E90" s="46">
        <v>3000</v>
      </c>
      <c r="F90" s="47">
        <f>E90/D90*100</f>
        <v>100</v>
      </c>
      <c r="G90" s="53">
        <v>3000</v>
      </c>
      <c r="H90" s="47">
        <f t="shared" si="2"/>
        <v>100</v>
      </c>
    </row>
    <row r="91" spans="1:8" ht="23.25" customHeight="1">
      <c r="A91" s="41" t="s">
        <v>271</v>
      </c>
      <c r="B91" s="49">
        <v>5</v>
      </c>
      <c r="C91" s="49">
        <v>340</v>
      </c>
      <c r="D91" s="43">
        <v>3000</v>
      </c>
      <c r="E91" s="38">
        <v>3000</v>
      </c>
      <c r="F91" s="47">
        <f>E91/D91*100</f>
        <v>100</v>
      </c>
      <c r="G91" s="38">
        <v>3000</v>
      </c>
      <c r="H91" s="47">
        <f t="shared" si="2"/>
        <v>100</v>
      </c>
    </row>
    <row r="92" spans="1:4" ht="15.75" customHeight="1">
      <c r="A92" s="66"/>
      <c r="B92" s="67"/>
      <c r="C92" s="67"/>
      <c r="D92" s="68"/>
    </row>
    <row r="93" spans="1:4" ht="15.75" customHeight="1">
      <c r="A93" s="66"/>
      <c r="B93" s="67"/>
      <c r="C93" s="69"/>
      <c r="D93" s="68"/>
    </row>
    <row r="94" spans="1:4" ht="11.25">
      <c r="A94" s="70" t="s">
        <v>103</v>
      </c>
      <c r="B94" s="71"/>
      <c r="C94" s="72"/>
      <c r="D94" s="73" t="s">
        <v>205</v>
      </c>
    </row>
    <row r="95" spans="1:6" ht="11.25">
      <c r="A95" s="31" t="s">
        <v>208</v>
      </c>
      <c r="B95" s="87" t="s">
        <v>212</v>
      </c>
      <c r="C95" s="87"/>
      <c r="D95" s="87"/>
      <c r="E95" s="87"/>
      <c r="F95" s="74"/>
    </row>
    <row r="96" spans="1:4" ht="11.25">
      <c r="A96" s="70" t="s">
        <v>209</v>
      </c>
      <c r="C96" s="75"/>
      <c r="D96" s="31" t="s">
        <v>272</v>
      </c>
    </row>
    <row r="97" spans="1:6" ht="11.25">
      <c r="A97" s="76" t="s">
        <v>210</v>
      </c>
      <c r="B97" s="93" t="s">
        <v>211</v>
      </c>
      <c r="C97" s="93"/>
      <c r="D97" s="93"/>
      <c r="E97" s="93"/>
      <c r="F97" s="82"/>
    </row>
    <row r="98" spans="1:6" ht="11.25">
      <c r="A98" s="76"/>
      <c r="B98" s="93"/>
      <c r="C98" s="93"/>
      <c r="D98" s="93"/>
      <c r="E98" s="74"/>
      <c r="F98" s="74"/>
    </row>
    <row r="99" spans="1:4" ht="11.25">
      <c r="A99" s="76"/>
      <c r="B99" s="87"/>
      <c r="C99" s="87"/>
      <c r="D99" s="87"/>
    </row>
    <row r="100" spans="1:4" ht="11.25">
      <c r="A100" s="70"/>
      <c r="B100" s="92"/>
      <c r="C100" s="92"/>
      <c r="D100" s="77"/>
    </row>
    <row r="101" spans="2:6" ht="11.25">
      <c r="B101" s="87"/>
      <c r="C101" s="87"/>
      <c r="D101" s="87"/>
      <c r="E101" s="87"/>
      <c r="F101" s="74"/>
    </row>
    <row r="102" spans="1:4" ht="11.25">
      <c r="A102" s="70"/>
      <c r="B102" s="70"/>
      <c r="D102" s="70"/>
    </row>
    <row r="103" ht="11.25">
      <c r="C103" s="70"/>
    </row>
    <row r="104" spans="1:4" ht="11.25">
      <c r="A104" s="77"/>
      <c r="B104" s="77"/>
      <c r="D104" s="77"/>
    </row>
    <row r="105" ht="11.25">
      <c r="C105" s="77"/>
    </row>
    <row r="106" spans="1:2" ht="11.25">
      <c r="A106" s="76"/>
      <c r="B106" s="76"/>
    </row>
    <row r="108" spans="1:2" ht="11.25">
      <c r="A108" s="76"/>
      <c r="B108" s="76"/>
    </row>
    <row r="110" spans="1:2" ht="11.25">
      <c r="A110" s="76"/>
      <c r="B110" s="76"/>
    </row>
    <row r="111" spans="1:2" ht="11.25">
      <c r="A111" s="76"/>
      <c r="B111" s="76"/>
    </row>
    <row r="113" spans="1:2" ht="11.25">
      <c r="A113" s="76"/>
      <c r="B113" s="76"/>
    </row>
  </sheetData>
  <sheetProtection/>
  <mergeCells count="15">
    <mergeCell ref="B100:C100"/>
    <mergeCell ref="B101:C101"/>
    <mergeCell ref="D101:E101"/>
    <mergeCell ref="B98:D98"/>
    <mergeCell ref="B99:D99"/>
    <mergeCell ref="B97:E97"/>
    <mergeCell ref="E2:E3"/>
    <mergeCell ref="G2:G3"/>
    <mergeCell ref="B95:E95"/>
    <mergeCell ref="H2:H3"/>
    <mergeCell ref="A1:D1"/>
    <mergeCell ref="A2:A3"/>
    <mergeCell ref="C2:C3"/>
    <mergeCell ref="D2:D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2"/>
  <sheetViews>
    <sheetView zoomScalePageLayoutView="0" workbookViewId="0" topLeftCell="A155">
      <selection activeCell="G176" sqref="G176"/>
    </sheetView>
  </sheetViews>
  <sheetFormatPr defaultColWidth="9.140625" defaultRowHeight="12.75"/>
  <cols>
    <col min="1" max="1" width="2.57421875" style="0" customWidth="1"/>
    <col min="2" max="2" width="60.8515625" style="0" customWidth="1"/>
    <col min="3" max="3" width="5.28125" style="0" customWidth="1"/>
    <col min="4" max="4" width="19.421875" style="0" customWidth="1"/>
    <col min="5" max="5" width="11.574218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94" t="s">
        <v>71</v>
      </c>
      <c r="C83" s="94"/>
      <c r="D83" s="94"/>
      <c r="E83" s="94"/>
    </row>
    <row r="85" spans="2:5" ht="31.5" customHeight="1">
      <c r="B85" s="95" t="s">
        <v>58</v>
      </c>
      <c r="C85" s="12" t="s">
        <v>106</v>
      </c>
      <c r="D85" s="95" t="s">
        <v>72</v>
      </c>
      <c r="E85" s="97" t="s">
        <v>73</v>
      </c>
    </row>
    <row r="86" spans="2:5" ht="15.75">
      <c r="B86" s="96"/>
      <c r="C86" s="11"/>
      <c r="D86" s="96"/>
      <c r="E86" s="97"/>
    </row>
    <row r="87" spans="2:5" ht="30" customHeight="1">
      <c r="B87" s="5" t="s">
        <v>159</v>
      </c>
      <c r="C87" s="4"/>
      <c r="D87" s="16"/>
      <c r="E87" s="19">
        <f>E88+E91+E98</f>
        <v>0</v>
      </c>
    </row>
    <row r="88" spans="2:5" ht="15" customHeight="1">
      <c r="B88" s="5" t="s">
        <v>116</v>
      </c>
      <c r="C88" s="3">
        <v>2</v>
      </c>
      <c r="D88" s="10"/>
      <c r="E88" s="19">
        <f>E89+E90</f>
        <v>0</v>
      </c>
    </row>
    <row r="89" spans="2:5" ht="15" customHeight="1">
      <c r="B89" s="4" t="s">
        <v>122</v>
      </c>
      <c r="C89" s="9">
        <v>2</v>
      </c>
      <c r="D89" s="13" t="s">
        <v>125</v>
      </c>
      <c r="E89" s="20"/>
    </row>
    <row r="90" spans="2:5" ht="15" customHeight="1">
      <c r="B90" s="4" t="s">
        <v>127</v>
      </c>
      <c r="C90" s="9">
        <v>2</v>
      </c>
      <c r="D90" s="13"/>
      <c r="E90" s="20"/>
    </row>
    <row r="91" spans="2:5" ht="15" customHeight="1">
      <c r="B91" s="5" t="s">
        <v>123</v>
      </c>
      <c r="C91" s="3">
        <v>4</v>
      </c>
      <c r="D91" s="10"/>
      <c r="E91" s="19">
        <f>E92+E93+E96+E97+E94+E95</f>
        <v>0</v>
      </c>
    </row>
    <row r="92" spans="2:5" ht="20.25" customHeight="1">
      <c r="B92" s="4" t="s">
        <v>184</v>
      </c>
      <c r="C92" s="9">
        <v>4</v>
      </c>
      <c r="D92" s="13" t="s">
        <v>126</v>
      </c>
      <c r="E92" s="20"/>
    </row>
    <row r="93" spans="2:5" ht="30" customHeight="1">
      <c r="B93" s="4" t="s">
        <v>124</v>
      </c>
      <c r="C93" s="9">
        <v>4</v>
      </c>
      <c r="D93" s="13" t="s">
        <v>102</v>
      </c>
      <c r="E93" s="20"/>
    </row>
    <row r="94" spans="2:5" ht="47.25" customHeight="1">
      <c r="B94" s="4" t="s">
        <v>135</v>
      </c>
      <c r="C94" s="9">
        <v>4</v>
      </c>
      <c r="D94" s="13" t="s">
        <v>157</v>
      </c>
      <c r="E94" s="20"/>
    </row>
    <row r="95" spans="2:5" ht="49.5" customHeight="1">
      <c r="B95" s="4" t="s">
        <v>154</v>
      </c>
      <c r="C95" s="9">
        <v>4</v>
      </c>
      <c r="D95" s="13" t="s">
        <v>102</v>
      </c>
      <c r="E95" s="20"/>
    </row>
    <row r="96" spans="2:5" ht="45.75" customHeight="1">
      <c r="B96" s="4" t="s">
        <v>155</v>
      </c>
      <c r="C96" s="9">
        <v>4</v>
      </c>
      <c r="D96" s="13" t="s">
        <v>158</v>
      </c>
      <c r="E96" s="20"/>
    </row>
    <row r="97" spans="2:5" ht="47.25" customHeight="1">
      <c r="B97" s="4" t="s">
        <v>156</v>
      </c>
      <c r="C97" s="9">
        <v>4</v>
      </c>
      <c r="D97" s="13" t="s">
        <v>102</v>
      </c>
      <c r="E97" s="20"/>
    </row>
    <row r="98" spans="2:5" ht="15" customHeight="1">
      <c r="B98" s="5"/>
      <c r="C98" s="3"/>
      <c r="D98" s="10"/>
      <c r="E98" s="19"/>
    </row>
    <row r="99" spans="2:5" ht="17.25" customHeight="1">
      <c r="B99" s="5" t="s">
        <v>133</v>
      </c>
      <c r="C99" s="3"/>
      <c r="D99" s="10"/>
      <c r="E99" s="19">
        <f>E101+E104</f>
        <v>0</v>
      </c>
    </row>
    <row r="100" spans="2:5" ht="15" customHeight="1">
      <c r="B100" s="4" t="s">
        <v>0</v>
      </c>
      <c r="C100" s="9"/>
      <c r="D100" s="13"/>
      <c r="E100" s="19"/>
    </row>
    <row r="101" spans="2:5" ht="15" customHeight="1">
      <c r="B101" s="5" t="s">
        <v>119</v>
      </c>
      <c r="C101" s="3">
        <v>2</v>
      </c>
      <c r="D101" s="10"/>
      <c r="E101" s="19">
        <f>E102+E103</f>
        <v>0</v>
      </c>
    </row>
    <row r="102" spans="2:5" ht="15" customHeight="1">
      <c r="B102" s="4" t="s">
        <v>107</v>
      </c>
      <c r="C102" s="9">
        <v>2</v>
      </c>
      <c r="D102" s="13" t="s">
        <v>108</v>
      </c>
      <c r="E102" s="20"/>
    </row>
    <row r="103" spans="2:5" ht="15" customHeight="1">
      <c r="B103" s="4" t="s">
        <v>114</v>
      </c>
      <c r="C103" s="9">
        <v>2</v>
      </c>
      <c r="D103" s="13" t="s">
        <v>115</v>
      </c>
      <c r="E103" s="20"/>
    </row>
    <row r="104" spans="2:5" ht="15" customHeight="1">
      <c r="B104" s="5" t="s">
        <v>134</v>
      </c>
      <c r="C104" s="3">
        <v>4</v>
      </c>
      <c r="D104" s="10"/>
      <c r="E104" s="19">
        <f>E105+E107+E108+E106</f>
        <v>0</v>
      </c>
    </row>
    <row r="105" spans="2:5" ht="59.25" customHeight="1">
      <c r="B105" s="5" t="s">
        <v>189</v>
      </c>
      <c r="C105" s="3">
        <v>4</v>
      </c>
      <c r="D105" s="26" t="s">
        <v>160</v>
      </c>
      <c r="E105" s="20"/>
    </row>
    <row r="106" spans="2:5" ht="48" customHeight="1">
      <c r="B106" s="5" t="s">
        <v>186</v>
      </c>
      <c r="C106" s="3">
        <v>4</v>
      </c>
      <c r="D106" s="26" t="s">
        <v>162</v>
      </c>
      <c r="E106" s="20"/>
    </row>
    <row r="107" spans="2:5" ht="30" customHeight="1">
      <c r="B107" s="5" t="s">
        <v>138</v>
      </c>
      <c r="C107" s="3">
        <v>4</v>
      </c>
      <c r="D107" s="26" t="s">
        <v>161</v>
      </c>
      <c r="E107" s="20"/>
    </row>
    <row r="108" spans="2:5" ht="48.75" customHeight="1">
      <c r="B108" s="5" t="s">
        <v>201</v>
      </c>
      <c r="C108" s="3">
        <v>4</v>
      </c>
      <c r="D108" s="26" t="s">
        <v>163</v>
      </c>
      <c r="E108" s="20"/>
    </row>
    <row r="109" spans="2:5" ht="15" customHeight="1">
      <c r="B109" s="5" t="s">
        <v>137</v>
      </c>
      <c r="C109" s="3"/>
      <c r="D109" s="26"/>
      <c r="E109" s="19">
        <f>E110+E129</f>
        <v>0</v>
      </c>
    </row>
    <row r="110" spans="2:5" ht="15" customHeight="1">
      <c r="B110" s="5" t="s">
        <v>128</v>
      </c>
      <c r="C110" s="3">
        <v>2</v>
      </c>
      <c r="D110" s="26" t="s">
        <v>164</v>
      </c>
      <c r="E110" s="19">
        <f>E111+E112+E113+E115+E116+E117+E118+E119+E121+E122+E123+E124+E126+E127+E128</f>
        <v>0</v>
      </c>
    </row>
    <row r="111" spans="2:5" ht="15" customHeight="1">
      <c r="B111" s="4" t="s">
        <v>83</v>
      </c>
      <c r="C111" s="9">
        <v>2</v>
      </c>
      <c r="D111" s="13">
        <v>212</v>
      </c>
      <c r="E111" s="20"/>
    </row>
    <row r="112" spans="2:5" ht="15" customHeight="1">
      <c r="B112" s="4" t="s">
        <v>88</v>
      </c>
      <c r="C112" s="9">
        <v>2</v>
      </c>
      <c r="D112" s="13">
        <v>221</v>
      </c>
      <c r="E112" s="20"/>
    </row>
    <row r="113" spans="2:5" ht="15" customHeight="1">
      <c r="B113" s="4" t="s">
        <v>55</v>
      </c>
      <c r="C113" s="9">
        <v>2</v>
      </c>
      <c r="D113" s="13">
        <v>222</v>
      </c>
      <c r="E113" s="20"/>
    </row>
    <row r="114" spans="2:5" ht="15" customHeight="1">
      <c r="B114" s="5" t="s">
        <v>151</v>
      </c>
      <c r="C114" s="3">
        <v>2</v>
      </c>
      <c r="D114" s="10" t="s">
        <v>149</v>
      </c>
      <c r="E114" s="19">
        <f>E115+E116+E117</f>
        <v>0</v>
      </c>
    </row>
    <row r="115" spans="2:5" ht="15" customHeight="1">
      <c r="B115" s="4" t="s">
        <v>89</v>
      </c>
      <c r="C115" s="9">
        <v>2</v>
      </c>
      <c r="D115" s="13" t="s">
        <v>85</v>
      </c>
      <c r="E115" s="20"/>
    </row>
    <row r="116" spans="2:5" ht="15" customHeight="1">
      <c r="B116" s="4" t="s">
        <v>92</v>
      </c>
      <c r="C116" s="9">
        <v>2</v>
      </c>
      <c r="D116" s="13" t="s">
        <v>86</v>
      </c>
      <c r="E116" s="20"/>
    </row>
    <row r="117" spans="2:5" ht="15" customHeight="1">
      <c r="B117" s="4" t="s">
        <v>90</v>
      </c>
      <c r="C117" s="9">
        <v>2</v>
      </c>
      <c r="D117" s="13" t="s">
        <v>87</v>
      </c>
      <c r="E117" s="20"/>
    </row>
    <row r="118" spans="2:5" ht="15" customHeight="1">
      <c r="B118" s="4" t="s">
        <v>91</v>
      </c>
      <c r="C118" s="9">
        <v>2</v>
      </c>
      <c r="D118" s="13">
        <v>225</v>
      </c>
      <c r="E118" s="20"/>
    </row>
    <row r="119" spans="2:5" ht="15" customHeight="1">
      <c r="B119" s="4" t="s">
        <v>93</v>
      </c>
      <c r="C119" s="9">
        <v>2</v>
      </c>
      <c r="D119" s="13">
        <v>226</v>
      </c>
      <c r="E119" s="20"/>
    </row>
    <row r="120" spans="2:5" ht="15" customHeight="1">
      <c r="B120" s="5" t="s">
        <v>105</v>
      </c>
      <c r="C120" s="3">
        <v>2</v>
      </c>
      <c r="D120" s="10" t="s">
        <v>112</v>
      </c>
      <c r="E120" s="19">
        <f>E121+E122+E123</f>
        <v>0</v>
      </c>
    </row>
    <row r="121" spans="2:5" ht="15" customHeight="1">
      <c r="B121" s="4" t="s">
        <v>56</v>
      </c>
      <c r="C121" s="9">
        <v>2</v>
      </c>
      <c r="D121" s="13">
        <v>290</v>
      </c>
      <c r="E121" s="20"/>
    </row>
    <row r="122" spans="2:5" ht="15" customHeight="1">
      <c r="B122" s="4" t="s">
        <v>188</v>
      </c>
      <c r="C122" s="9">
        <v>2</v>
      </c>
      <c r="D122" s="13">
        <v>290</v>
      </c>
      <c r="E122" s="20"/>
    </row>
    <row r="123" spans="2:5" ht="15" customHeight="1">
      <c r="B123" s="4" t="s">
        <v>187</v>
      </c>
      <c r="C123" s="9">
        <v>2</v>
      </c>
      <c r="D123" s="13" t="s">
        <v>112</v>
      </c>
      <c r="E123" s="20"/>
    </row>
    <row r="124" spans="2:5" ht="15" customHeight="1">
      <c r="B124" s="4" t="s">
        <v>74</v>
      </c>
      <c r="C124" s="9">
        <v>2</v>
      </c>
      <c r="D124" s="13">
        <v>310</v>
      </c>
      <c r="E124" s="20"/>
    </row>
    <row r="125" spans="2:5" ht="15" customHeight="1">
      <c r="B125" s="5" t="s">
        <v>152</v>
      </c>
      <c r="C125" s="3">
        <v>2</v>
      </c>
      <c r="D125" s="10" t="s">
        <v>142</v>
      </c>
      <c r="E125" s="19">
        <f>E126+E127+E128</f>
        <v>0</v>
      </c>
    </row>
    <row r="126" spans="2:5" ht="15" customHeight="1">
      <c r="B126" s="4" t="s">
        <v>95</v>
      </c>
      <c r="C126" s="9">
        <v>2</v>
      </c>
      <c r="D126" s="13" t="s">
        <v>98</v>
      </c>
      <c r="E126" s="20"/>
    </row>
    <row r="127" spans="2:5" ht="15" customHeight="1">
      <c r="B127" s="4" t="s">
        <v>94</v>
      </c>
      <c r="C127" s="9">
        <v>2</v>
      </c>
      <c r="D127" s="13" t="s">
        <v>99</v>
      </c>
      <c r="E127" s="20"/>
    </row>
    <row r="128" spans="2:5" ht="15" customHeight="1">
      <c r="B128" s="4" t="s">
        <v>96</v>
      </c>
      <c r="C128" s="9">
        <v>2</v>
      </c>
      <c r="D128" s="13" t="s">
        <v>100</v>
      </c>
      <c r="E128" s="20"/>
    </row>
    <row r="129" spans="2:5" ht="24.75" customHeight="1">
      <c r="B129" s="5" t="s">
        <v>136</v>
      </c>
      <c r="C129" s="3">
        <v>4</v>
      </c>
      <c r="D129" s="10"/>
      <c r="E129" s="19">
        <f>E131+E147+E168+E138</f>
        <v>0</v>
      </c>
    </row>
    <row r="130" spans="2:5" ht="15" customHeight="1">
      <c r="B130" s="4"/>
      <c r="C130" s="9"/>
      <c r="D130" s="13"/>
      <c r="E130" s="20"/>
    </row>
    <row r="131" spans="2:5" ht="60.75" customHeight="1">
      <c r="B131" s="5" t="s">
        <v>190</v>
      </c>
      <c r="C131" s="3">
        <v>4</v>
      </c>
      <c r="D131" s="10" t="s">
        <v>165</v>
      </c>
      <c r="E131" s="19">
        <f>E132+E133+E135+E136</f>
        <v>0</v>
      </c>
    </row>
    <row r="132" spans="2:5" ht="15" customHeight="1">
      <c r="B132" s="4" t="s">
        <v>93</v>
      </c>
      <c r="C132" s="9">
        <v>4</v>
      </c>
      <c r="D132" s="13">
        <v>226</v>
      </c>
      <c r="E132" s="20"/>
    </row>
    <row r="133" spans="2:5" ht="15" customHeight="1">
      <c r="B133" s="4" t="s">
        <v>74</v>
      </c>
      <c r="C133" s="9">
        <v>4</v>
      </c>
      <c r="D133" s="13">
        <v>310</v>
      </c>
      <c r="E133" s="20"/>
    </row>
    <row r="134" spans="2:5" ht="15" customHeight="1">
      <c r="B134" s="5" t="s">
        <v>152</v>
      </c>
      <c r="C134" s="3">
        <v>4</v>
      </c>
      <c r="D134" s="10" t="s">
        <v>142</v>
      </c>
      <c r="E134" s="19">
        <f>E135+E136</f>
        <v>0</v>
      </c>
    </row>
    <row r="135" spans="2:5" ht="15" customHeight="1">
      <c r="B135" s="4" t="s">
        <v>95</v>
      </c>
      <c r="C135" s="9">
        <v>4</v>
      </c>
      <c r="D135" s="13" t="s">
        <v>98</v>
      </c>
      <c r="E135" s="20"/>
    </row>
    <row r="136" spans="2:5" ht="15" customHeight="1">
      <c r="B136" s="4" t="s">
        <v>94</v>
      </c>
      <c r="C136" s="9">
        <v>4</v>
      </c>
      <c r="D136" s="13" t="s">
        <v>99</v>
      </c>
      <c r="E136" s="20"/>
    </row>
    <row r="137" spans="2:5" ht="15" customHeight="1">
      <c r="B137" s="4"/>
      <c r="C137" s="9"/>
      <c r="D137" s="13"/>
      <c r="E137" s="20"/>
    </row>
    <row r="138" spans="2:5" ht="48.75" customHeight="1">
      <c r="B138" s="5" t="s">
        <v>191</v>
      </c>
      <c r="C138" s="3">
        <v>4</v>
      </c>
      <c r="D138" s="10" t="s">
        <v>166</v>
      </c>
      <c r="E138" s="19">
        <f>E139+E140+E141+E142+E143+E144+E145+E146</f>
        <v>0</v>
      </c>
    </row>
    <row r="139" spans="2:5" ht="15" customHeight="1">
      <c r="B139" s="4" t="s">
        <v>193</v>
      </c>
      <c r="C139" s="9">
        <v>4</v>
      </c>
      <c r="D139" s="13">
        <v>211</v>
      </c>
      <c r="E139" s="20"/>
    </row>
    <row r="140" spans="2:5" ht="15" customHeight="1">
      <c r="B140" s="4" t="s">
        <v>83</v>
      </c>
      <c r="C140" s="9">
        <v>4</v>
      </c>
      <c r="D140" s="13">
        <v>212</v>
      </c>
      <c r="E140" s="20"/>
    </row>
    <row r="141" spans="2:5" ht="15" customHeight="1">
      <c r="B141" s="4" t="s">
        <v>84</v>
      </c>
      <c r="C141" s="9">
        <v>4</v>
      </c>
      <c r="D141" s="13">
        <v>213</v>
      </c>
      <c r="E141" s="20"/>
    </row>
    <row r="142" spans="2:5" ht="15" customHeight="1">
      <c r="B142" s="4" t="s">
        <v>55</v>
      </c>
      <c r="C142" s="9">
        <v>4</v>
      </c>
      <c r="D142" s="13">
        <v>222</v>
      </c>
      <c r="E142" s="20"/>
    </row>
    <row r="143" spans="2:5" ht="15" customHeight="1">
      <c r="B143" s="4" t="s">
        <v>93</v>
      </c>
      <c r="C143" s="9">
        <v>4</v>
      </c>
      <c r="D143" s="13">
        <v>226</v>
      </c>
      <c r="E143" s="20"/>
    </row>
    <row r="144" spans="2:5" ht="15" customHeight="1">
      <c r="B144" s="4" t="s">
        <v>56</v>
      </c>
      <c r="C144" s="9">
        <v>4</v>
      </c>
      <c r="D144" s="13">
        <v>290</v>
      </c>
      <c r="E144" s="20"/>
    </row>
    <row r="145" spans="2:5" ht="15" customHeight="1">
      <c r="B145" s="4" t="s">
        <v>74</v>
      </c>
      <c r="C145" s="9">
        <v>4</v>
      </c>
      <c r="D145" s="13">
        <v>310</v>
      </c>
      <c r="E145" s="20"/>
    </row>
    <row r="146" spans="2:5" ht="15" customHeight="1">
      <c r="B146" s="4" t="s">
        <v>152</v>
      </c>
      <c r="C146" s="9">
        <v>4</v>
      </c>
      <c r="D146" s="13" t="s">
        <v>142</v>
      </c>
      <c r="E146" s="20"/>
    </row>
    <row r="147" spans="2:5" ht="29.25" customHeight="1">
      <c r="B147" s="5" t="s">
        <v>192</v>
      </c>
      <c r="C147" s="3">
        <v>4</v>
      </c>
      <c r="D147" s="10" t="s">
        <v>185</v>
      </c>
      <c r="E147" s="19">
        <f>E148+E149+E150+E151+E152+E154+E155+E156+E157+E158+E160+E161+E162+E163+E165+E166+E167</f>
        <v>0</v>
      </c>
    </row>
    <row r="148" spans="2:5" ht="15" customHeight="1">
      <c r="B148" s="4" t="s">
        <v>193</v>
      </c>
      <c r="C148" s="9">
        <v>4</v>
      </c>
      <c r="D148" s="13">
        <v>211</v>
      </c>
      <c r="E148" s="20"/>
    </row>
    <row r="149" spans="2:5" ht="15" customHeight="1">
      <c r="B149" s="4" t="s">
        <v>83</v>
      </c>
      <c r="C149" s="9">
        <v>4</v>
      </c>
      <c r="D149" s="13">
        <v>212</v>
      </c>
      <c r="E149" s="20"/>
    </row>
    <row r="150" spans="2:5" ht="15" customHeight="1">
      <c r="B150" s="4" t="s">
        <v>84</v>
      </c>
      <c r="C150" s="9">
        <v>4</v>
      </c>
      <c r="D150" s="13">
        <v>213</v>
      </c>
      <c r="E150" s="20"/>
    </row>
    <row r="151" spans="2:5" ht="15" customHeight="1">
      <c r="B151" s="4" t="s">
        <v>88</v>
      </c>
      <c r="C151" s="9">
        <v>4</v>
      </c>
      <c r="D151" s="13">
        <v>221</v>
      </c>
      <c r="E151" s="20"/>
    </row>
    <row r="152" spans="2:5" ht="15" customHeight="1">
      <c r="B152" s="4" t="s">
        <v>55</v>
      </c>
      <c r="C152" s="9">
        <v>4</v>
      </c>
      <c r="D152" s="13">
        <v>222</v>
      </c>
      <c r="E152" s="20"/>
    </row>
    <row r="153" spans="2:5" ht="15" customHeight="1">
      <c r="B153" s="5" t="s">
        <v>148</v>
      </c>
      <c r="C153" s="3">
        <v>4</v>
      </c>
      <c r="D153" s="10" t="s">
        <v>149</v>
      </c>
      <c r="E153" s="19">
        <f>E154+E155+E156</f>
        <v>0</v>
      </c>
    </row>
    <row r="154" spans="2:5" ht="15" customHeight="1">
      <c r="B154" s="4" t="s">
        <v>89</v>
      </c>
      <c r="C154" s="9">
        <v>4</v>
      </c>
      <c r="D154" s="13" t="s">
        <v>85</v>
      </c>
      <c r="E154" s="20"/>
    </row>
    <row r="155" spans="2:5" ht="15" customHeight="1">
      <c r="B155" s="4" t="s">
        <v>92</v>
      </c>
      <c r="C155" s="9">
        <v>4</v>
      </c>
      <c r="D155" s="13" t="s">
        <v>86</v>
      </c>
      <c r="E155" s="20"/>
    </row>
    <row r="156" spans="2:5" ht="15" customHeight="1">
      <c r="B156" s="4" t="s">
        <v>90</v>
      </c>
      <c r="C156" s="9">
        <v>4</v>
      </c>
      <c r="D156" s="13" t="s">
        <v>87</v>
      </c>
      <c r="E156" s="20"/>
    </row>
    <row r="157" spans="2:5" ht="15" customHeight="1">
      <c r="B157" s="4" t="s">
        <v>91</v>
      </c>
      <c r="C157" s="9">
        <v>4</v>
      </c>
      <c r="D157" s="13">
        <v>225</v>
      </c>
      <c r="E157" s="20"/>
    </row>
    <row r="158" spans="2:5" ht="15" customHeight="1">
      <c r="B158" s="4" t="s">
        <v>93</v>
      </c>
      <c r="C158" s="9">
        <v>4</v>
      </c>
      <c r="D158" s="13">
        <v>226</v>
      </c>
      <c r="E158" s="20"/>
    </row>
    <row r="159" spans="2:5" ht="15" customHeight="1">
      <c r="B159" s="5" t="s">
        <v>150</v>
      </c>
      <c r="C159" s="3">
        <v>4</v>
      </c>
      <c r="D159" s="10" t="s">
        <v>112</v>
      </c>
      <c r="E159" s="19">
        <f>E160+E161+E162</f>
        <v>0</v>
      </c>
    </row>
    <row r="160" spans="2:5" ht="15" customHeight="1">
      <c r="B160" s="4" t="s">
        <v>56</v>
      </c>
      <c r="C160" s="9">
        <v>4</v>
      </c>
      <c r="D160" s="13">
        <v>290</v>
      </c>
      <c r="E160" s="20"/>
    </row>
    <row r="161" spans="2:5" ht="15" customHeight="1">
      <c r="B161" s="4" t="s">
        <v>188</v>
      </c>
      <c r="C161" s="9">
        <v>4</v>
      </c>
      <c r="D161" s="13">
        <v>290</v>
      </c>
      <c r="E161" s="20"/>
    </row>
    <row r="162" spans="2:5" ht="15" customHeight="1">
      <c r="B162" s="4" t="s">
        <v>187</v>
      </c>
      <c r="C162" s="9">
        <v>4</v>
      </c>
      <c r="D162" s="13" t="s">
        <v>112</v>
      </c>
      <c r="E162" s="20"/>
    </row>
    <row r="163" spans="2:5" ht="15" customHeight="1">
      <c r="B163" s="4" t="s">
        <v>74</v>
      </c>
      <c r="C163" s="9">
        <v>4</v>
      </c>
      <c r="D163" s="13">
        <v>310</v>
      </c>
      <c r="E163" s="20"/>
    </row>
    <row r="164" spans="2:5" ht="15" customHeight="1">
      <c r="B164" s="5" t="s">
        <v>152</v>
      </c>
      <c r="C164" s="3">
        <v>4</v>
      </c>
      <c r="D164" s="10" t="s">
        <v>142</v>
      </c>
      <c r="E164" s="19">
        <f>E165+E166+E167</f>
        <v>0</v>
      </c>
    </row>
    <row r="165" spans="2:5" ht="15" customHeight="1">
      <c r="B165" s="4" t="s">
        <v>95</v>
      </c>
      <c r="C165" s="9">
        <v>4</v>
      </c>
      <c r="D165" s="13" t="s">
        <v>98</v>
      </c>
      <c r="E165" s="20"/>
    </row>
    <row r="166" spans="2:5" ht="15" customHeight="1">
      <c r="B166" s="4" t="s">
        <v>94</v>
      </c>
      <c r="C166" s="9">
        <v>4</v>
      </c>
      <c r="D166" s="13" t="s">
        <v>99</v>
      </c>
      <c r="E166" s="20"/>
    </row>
    <row r="167" spans="2:5" ht="15" customHeight="1">
      <c r="B167" s="4" t="s">
        <v>96</v>
      </c>
      <c r="C167" s="9">
        <v>4</v>
      </c>
      <c r="D167" s="13" t="s">
        <v>100</v>
      </c>
      <c r="E167" s="20"/>
    </row>
    <row r="168" spans="2:5" s="18" customFormat="1" ht="62.25" customHeight="1">
      <c r="B168" s="5" t="s">
        <v>200</v>
      </c>
      <c r="C168" s="3">
        <v>4</v>
      </c>
      <c r="D168" s="10" t="s">
        <v>167</v>
      </c>
      <c r="E168" s="19">
        <f>E169+E170</f>
        <v>0</v>
      </c>
    </row>
    <row r="169" spans="2:5" ht="15" customHeight="1">
      <c r="B169" s="4" t="s">
        <v>193</v>
      </c>
      <c r="C169" s="9">
        <v>4</v>
      </c>
      <c r="D169" s="13">
        <v>211</v>
      </c>
      <c r="E169" s="20"/>
    </row>
    <row r="170" spans="2:5" ht="15" customHeight="1">
      <c r="B170" s="4" t="s">
        <v>84</v>
      </c>
      <c r="C170" s="9">
        <v>4</v>
      </c>
      <c r="D170" s="13">
        <v>213</v>
      </c>
      <c r="E170" s="20"/>
    </row>
    <row r="171" spans="2:5" s="18" customFormat="1" ht="15.75" customHeight="1">
      <c r="B171" s="5"/>
      <c r="C171" s="3"/>
      <c r="D171" s="10"/>
      <c r="E171" s="19"/>
    </row>
    <row r="172" spans="2:5" s="18" customFormat="1" ht="15.75" customHeight="1">
      <c r="B172" s="27"/>
      <c r="C172" s="28"/>
      <c r="D172" s="29"/>
      <c r="E172" s="30"/>
    </row>
    <row r="173" spans="2:3" ht="15.75">
      <c r="B173" s="1" t="s">
        <v>103</v>
      </c>
      <c r="C173" s="1"/>
    </row>
    <row r="174" spans="2:5" ht="15.75">
      <c r="B174" s="7" t="s">
        <v>76</v>
      </c>
      <c r="C174" s="7"/>
      <c r="D174" s="100"/>
      <c r="E174" s="100"/>
    </row>
    <row r="176" spans="2:5" ht="15.75">
      <c r="B176" s="99" t="s">
        <v>77</v>
      </c>
      <c r="C176" s="99"/>
      <c r="D176" s="99"/>
      <c r="E176" s="99"/>
    </row>
    <row r="178" spans="2:3" ht="15.75">
      <c r="B178" s="1" t="s">
        <v>104</v>
      </c>
      <c r="C178" s="1"/>
    </row>
    <row r="179" spans="2:5" ht="15.75">
      <c r="B179" s="1" t="s">
        <v>81</v>
      </c>
      <c r="C179" s="1"/>
      <c r="D179" s="100"/>
      <c r="E179" s="100"/>
    </row>
    <row r="181" spans="2:5" ht="15.75">
      <c r="B181" s="98" t="s">
        <v>78</v>
      </c>
      <c r="C181" s="98"/>
      <c r="D181" s="98"/>
      <c r="E181" s="98"/>
    </row>
    <row r="183" spans="2:5" ht="15.75">
      <c r="B183" s="8" t="s">
        <v>79</v>
      </c>
      <c r="C183" s="8"/>
      <c r="D183" s="99"/>
      <c r="E183" s="99"/>
    </row>
    <row r="185" spans="2:5" ht="15.75">
      <c r="B185" s="98" t="s">
        <v>80</v>
      </c>
      <c r="C185" s="98"/>
      <c r="D185" s="98"/>
      <c r="E185" s="98"/>
    </row>
    <row r="187" ht="12.75">
      <c r="B187" t="s">
        <v>198</v>
      </c>
    </row>
    <row r="188" spans="2:3" ht="15.75">
      <c r="B188" s="1" t="s">
        <v>197</v>
      </c>
      <c r="C188" s="1"/>
    </row>
    <row r="190" spans="2:3" ht="15.75">
      <c r="B190" s="1"/>
      <c r="C190" s="1"/>
    </row>
    <row r="192" spans="2:3" ht="15.75">
      <c r="B192" s="1"/>
      <c r="C192" s="1"/>
    </row>
  </sheetData>
  <sheetProtection/>
  <mergeCells count="10">
    <mergeCell ref="B83:E83"/>
    <mergeCell ref="B85:B86"/>
    <mergeCell ref="D85:D86"/>
    <mergeCell ref="E85:E86"/>
    <mergeCell ref="B185:E185"/>
    <mergeCell ref="D183:E183"/>
    <mergeCell ref="D174:E174"/>
    <mergeCell ref="B176:E176"/>
    <mergeCell ref="D179:E179"/>
    <mergeCell ref="B181:E18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0"/>
  <sheetViews>
    <sheetView zoomScalePageLayoutView="0" workbookViewId="0" topLeftCell="A140">
      <selection activeCell="B143" sqref="B143"/>
    </sheetView>
  </sheetViews>
  <sheetFormatPr defaultColWidth="9.140625" defaultRowHeight="12.75"/>
  <cols>
    <col min="1" max="1" width="2.8515625" style="0" customWidth="1"/>
    <col min="2" max="2" width="62.00390625" style="0" customWidth="1"/>
    <col min="3" max="3" width="6.57421875" style="0" customWidth="1"/>
    <col min="4" max="4" width="18.7109375" style="0" customWidth="1"/>
    <col min="5" max="5" width="11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94" t="s">
        <v>71</v>
      </c>
      <c r="C83" s="94"/>
      <c r="D83" s="94"/>
      <c r="E83" s="94"/>
    </row>
    <row r="85" spans="2:5" ht="31.5" customHeight="1">
      <c r="B85" s="95" t="s">
        <v>58</v>
      </c>
      <c r="C85" s="12" t="s">
        <v>106</v>
      </c>
      <c r="D85" s="95" t="s">
        <v>72</v>
      </c>
      <c r="E85" s="97" t="s">
        <v>73</v>
      </c>
    </row>
    <row r="86" spans="2:5" ht="15.75">
      <c r="B86" s="96"/>
      <c r="C86" s="11"/>
      <c r="D86" s="96"/>
      <c r="E86" s="97"/>
    </row>
    <row r="87" spans="2:5" ht="28.5" customHeight="1">
      <c r="B87" s="5" t="s">
        <v>144</v>
      </c>
      <c r="C87" s="5"/>
      <c r="D87" s="17"/>
      <c r="E87" s="19">
        <f>E88+E91</f>
        <v>0</v>
      </c>
    </row>
    <row r="88" spans="2:5" ht="15" customHeight="1">
      <c r="B88" s="5" t="s">
        <v>116</v>
      </c>
      <c r="C88" s="3">
        <v>2</v>
      </c>
      <c r="D88" s="10"/>
      <c r="E88" s="19">
        <f>E89+E90</f>
        <v>0</v>
      </c>
    </row>
    <row r="89" spans="2:5" ht="15" customHeight="1">
      <c r="B89" s="4" t="s">
        <v>121</v>
      </c>
      <c r="C89" s="9">
        <v>2</v>
      </c>
      <c r="D89" s="25" t="s">
        <v>131</v>
      </c>
      <c r="E89" s="20"/>
    </row>
    <row r="90" spans="2:5" ht="15" customHeight="1">
      <c r="B90" s="4" t="s">
        <v>130</v>
      </c>
      <c r="C90" s="9">
        <v>2</v>
      </c>
      <c r="D90" s="13"/>
      <c r="E90" s="20"/>
    </row>
    <row r="91" spans="2:5" ht="15" customHeight="1">
      <c r="B91" s="5" t="s">
        <v>123</v>
      </c>
      <c r="C91" s="3">
        <v>4</v>
      </c>
      <c r="D91" s="10" t="s">
        <v>176</v>
      </c>
      <c r="E91" s="19">
        <f>E93+E94+E92+E95+E96</f>
        <v>0</v>
      </c>
    </row>
    <row r="92" spans="2:5" ht="32.25" customHeight="1">
      <c r="B92" s="4" t="s">
        <v>124</v>
      </c>
      <c r="C92" s="9">
        <v>4</v>
      </c>
      <c r="D92" s="25" t="s">
        <v>131</v>
      </c>
      <c r="E92" s="20"/>
    </row>
    <row r="93" spans="2:5" ht="49.5" customHeight="1">
      <c r="B93" s="4" t="s">
        <v>171</v>
      </c>
      <c r="C93" s="9">
        <v>4</v>
      </c>
      <c r="D93" s="13" t="s">
        <v>173</v>
      </c>
      <c r="E93" s="20"/>
    </row>
    <row r="94" spans="2:5" ht="43.5" customHeight="1">
      <c r="B94" s="4" t="s">
        <v>172</v>
      </c>
      <c r="C94" s="9">
        <v>4</v>
      </c>
      <c r="D94" s="13" t="s">
        <v>174</v>
      </c>
      <c r="E94" s="20"/>
    </row>
    <row r="95" spans="2:5" ht="48" customHeight="1">
      <c r="B95" s="4" t="s">
        <v>155</v>
      </c>
      <c r="C95" s="9">
        <v>4</v>
      </c>
      <c r="D95" s="13" t="s">
        <v>175</v>
      </c>
      <c r="E95" s="20"/>
    </row>
    <row r="96" spans="2:5" ht="48.75" customHeight="1">
      <c r="B96" s="4" t="s">
        <v>156</v>
      </c>
      <c r="C96" s="9">
        <v>4</v>
      </c>
      <c r="D96" s="13" t="s">
        <v>174</v>
      </c>
      <c r="E96" s="20"/>
    </row>
    <row r="97" spans="2:5" ht="15" customHeight="1">
      <c r="B97" s="5" t="s">
        <v>140</v>
      </c>
      <c r="C97" s="3"/>
      <c r="D97" s="10"/>
      <c r="E97" s="19">
        <f>E99+E102</f>
        <v>0</v>
      </c>
    </row>
    <row r="98" spans="2:5" ht="15" customHeight="1">
      <c r="B98" s="4" t="s">
        <v>0</v>
      </c>
      <c r="C98" s="3"/>
      <c r="D98" s="10"/>
      <c r="E98" s="19"/>
    </row>
    <row r="99" spans="2:5" ht="15" customHeight="1">
      <c r="B99" s="5" t="s">
        <v>132</v>
      </c>
      <c r="C99" s="3">
        <v>2</v>
      </c>
      <c r="D99" s="10"/>
      <c r="E99" s="19">
        <f>E100+E101</f>
        <v>0</v>
      </c>
    </row>
    <row r="100" spans="2:5" ht="15" customHeight="1">
      <c r="B100" s="4" t="s">
        <v>107</v>
      </c>
      <c r="C100" s="9">
        <v>2</v>
      </c>
      <c r="D100" s="13" t="s">
        <v>108</v>
      </c>
      <c r="E100" s="20"/>
    </row>
    <row r="101" spans="2:5" ht="15" customHeight="1">
      <c r="B101" s="4" t="s">
        <v>114</v>
      </c>
      <c r="C101" s="9">
        <v>2</v>
      </c>
      <c r="D101" s="13" t="s">
        <v>115</v>
      </c>
      <c r="E101" s="20"/>
    </row>
    <row r="102" spans="2:5" ht="30" customHeight="1">
      <c r="B102" s="5" t="s">
        <v>120</v>
      </c>
      <c r="C102" s="3">
        <v>4</v>
      </c>
      <c r="D102" s="10"/>
      <c r="E102" s="19">
        <f>E103+E104</f>
        <v>0</v>
      </c>
    </row>
    <row r="103" spans="2:5" ht="30" customHeight="1">
      <c r="B103" s="4" t="s">
        <v>139</v>
      </c>
      <c r="C103" s="9">
        <v>4</v>
      </c>
      <c r="D103" s="25" t="s">
        <v>169</v>
      </c>
      <c r="E103" s="20"/>
    </row>
    <row r="104" spans="2:5" ht="47.25" customHeight="1">
      <c r="B104" s="4" t="s">
        <v>201</v>
      </c>
      <c r="C104" s="9">
        <v>4</v>
      </c>
      <c r="D104" s="13" t="s">
        <v>194</v>
      </c>
      <c r="E104" s="20"/>
    </row>
    <row r="105" spans="2:5" ht="15" customHeight="1">
      <c r="B105" s="5" t="s">
        <v>141</v>
      </c>
      <c r="C105" s="3"/>
      <c r="D105" s="10"/>
      <c r="E105" s="19">
        <f>E106+E123</f>
        <v>0</v>
      </c>
    </row>
    <row r="106" spans="2:5" ht="15" customHeight="1">
      <c r="B106" s="5" t="s">
        <v>128</v>
      </c>
      <c r="C106" s="3">
        <v>2</v>
      </c>
      <c r="D106" s="26" t="s">
        <v>168</v>
      </c>
      <c r="E106" s="19">
        <f>E107+E108+E109+E111+E112+E113+E114+E115+E117+E118+E119+E120+E121</f>
        <v>0</v>
      </c>
    </row>
    <row r="107" spans="2:5" ht="15" customHeight="1">
      <c r="B107" s="4" t="s">
        <v>83</v>
      </c>
      <c r="C107" s="9">
        <v>2</v>
      </c>
      <c r="D107" s="13">
        <v>212</v>
      </c>
      <c r="E107" s="20"/>
    </row>
    <row r="108" spans="2:5" ht="15" customHeight="1">
      <c r="B108" s="4" t="s">
        <v>88</v>
      </c>
      <c r="C108" s="9">
        <v>2</v>
      </c>
      <c r="D108" s="13">
        <v>221</v>
      </c>
      <c r="E108" s="20"/>
    </row>
    <row r="109" spans="2:5" ht="15" customHeight="1">
      <c r="B109" s="4" t="s">
        <v>55</v>
      </c>
      <c r="C109" s="9">
        <v>2</v>
      </c>
      <c r="D109" s="13">
        <v>222</v>
      </c>
      <c r="E109" s="20"/>
    </row>
    <row r="110" spans="2:5" ht="15" customHeight="1">
      <c r="B110" s="5" t="s">
        <v>151</v>
      </c>
      <c r="C110" s="3">
        <v>2</v>
      </c>
      <c r="D110" s="10" t="s">
        <v>149</v>
      </c>
      <c r="E110" s="19">
        <f>E111+E112+E113</f>
        <v>0</v>
      </c>
    </row>
    <row r="111" spans="2:5" ht="15" customHeight="1">
      <c r="B111" s="4" t="s">
        <v>89</v>
      </c>
      <c r="C111" s="9">
        <v>2</v>
      </c>
      <c r="D111" s="13" t="s">
        <v>85</v>
      </c>
      <c r="E111" s="20"/>
    </row>
    <row r="112" spans="2:5" ht="15" customHeight="1">
      <c r="B112" s="4" t="s">
        <v>92</v>
      </c>
      <c r="C112" s="9">
        <v>2</v>
      </c>
      <c r="D112" s="13" t="s">
        <v>86</v>
      </c>
      <c r="E112" s="20"/>
    </row>
    <row r="113" spans="2:5" ht="15" customHeight="1">
      <c r="B113" s="4" t="s">
        <v>90</v>
      </c>
      <c r="C113" s="9">
        <v>2</v>
      </c>
      <c r="D113" s="13" t="s">
        <v>87</v>
      </c>
      <c r="E113" s="20"/>
    </row>
    <row r="114" spans="2:5" ht="15" customHeight="1">
      <c r="B114" s="4" t="s">
        <v>91</v>
      </c>
      <c r="C114" s="9">
        <v>2</v>
      </c>
      <c r="D114" s="13">
        <v>225</v>
      </c>
      <c r="E114" s="20"/>
    </row>
    <row r="115" spans="2:5" ht="15" customHeight="1">
      <c r="B115" s="4" t="s">
        <v>93</v>
      </c>
      <c r="C115" s="9">
        <v>2</v>
      </c>
      <c r="D115" s="13">
        <v>226</v>
      </c>
      <c r="E115" s="20"/>
    </row>
    <row r="116" spans="2:5" ht="15" customHeight="1">
      <c r="B116" s="5" t="s">
        <v>105</v>
      </c>
      <c r="C116" s="3">
        <v>2</v>
      </c>
      <c r="D116" s="10" t="s">
        <v>112</v>
      </c>
      <c r="E116" s="19">
        <f>E117+E118+E119</f>
        <v>0</v>
      </c>
    </row>
    <row r="117" spans="2:5" ht="15" customHeight="1">
      <c r="B117" s="4" t="s">
        <v>56</v>
      </c>
      <c r="C117" s="9">
        <v>2</v>
      </c>
      <c r="D117" s="13">
        <v>290</v>
      </c>
      <c r="E117" s="20"/>
    </row>
    <row r="118" spans="2:5" ht="15" customHeight="1">
      <c r="B118" s="4" t="s">
        <v>188</v>
      </c>
      <c r="C118" s="9">
        <v>2</v>
      </c>
      <c r="D118" s="13">
        <v>290</v>
      </c>
      <c r="E118" s="20"/>
    </row>
    <row r="119" spans="2:5" ht="15" customHeight="1">
      <c r="B119" s="4" t="s">
        <v>187</v>
      </c>
      <c r="C119" s="9">
        <v>2</v>
      </c>
      <c r="D119" s="13" t="s">
        <v>112</v>
      </c>
      <c r="E119" s="20"/>
    </row>
    <row r="120" spans="2:5" ht="15" customHeight="1">
      <c r="B120" s="4" t="s">
        <v>74</v>
      </c>
      <c r="C120" s="9">
        <v>2</v>
      </c>
      <c r="D120" s="13">
        <v>310</v>
      </c>
      <c r="E120" s="20"/>
    </row>
    <row r="121" spans="2:5" ht="15" customHeight="1">
      <c r="B121" s="4" t="s">
        <v>97</v>
      </c>
      <c r="C121" s="9">
        <v>2</v>
      </c>
      <c r="D121" s="13" t="s">
        <v>142</v>
      </c>
      <c r="E121" s="20"/>
    </row>
    <row r="122" spans="2:5" ht="15" customHeight="1">
      <c r="B122" s="5"/>
      <c r="C122" s="3"/>
      <c r="D122" s="10"/>
      <c r="E122" s="19"/>
    </row>
    <row r="123" spans="2:5" ht="15" customHeight="1">
      <c r="B123" s="5" t="s">
        <v>136</v>
      </c>
      <c r="C123" s="3">
        <v>4</v>
      </c>
      <c r="D123" s="10"/>
      <c r="E123" s="19">
        <f>E125+E143</f>
        <v>0</v>
      </c>
    </row>
    <row r="124" spans="2:5" ht="15" customHeight="1">
      <c r="B124" s="4"/>
      <c r="C124" s="9"/>
      <c r="D124" s="13"/>
      <c r="E124" s="20"/>
    </row>
    <row r="125" spans="2:5" ht="29.25" customHeight="1">
      <c r="B125" s="5" t="s">
        <v>170</v>
      </c>
      <c r="C125" s="3">
        <v>4</v>
      </c>
      <c r="D125" s="26" t="s">
        <v>168</v>
      </c>
      <c r="E125" s="19">
        <f>E126+E127+E128+E129+E130+E132+E133+E134+E135+E136+E138+E139+E140+E141+E142</f>
        <v>0</v>
      </c>
    </row>
    <row r="126" spans="2:5" ht="15" customHeight="1">
      <c r="B126" s="4" t="s">
        <v>193</v>
      </c>
      <c r="C126" s="9">
        <v>4</v>
      </c>
      <c r="D126" s="13">
        <v>211</v>
      </c>
      <c r="E126" s="20"/>
    </row>
    <row r="127" spans="2:5" ht="15" customHeight="1">
      <c r="B127" s="4" t="s">
        <v>83</v>
      </c>
      <c r="C127" s="9">
        <v>4</v>
      </c>
      <c r="D127" s="13">
        <v>212</v>
      </c>
      <c r="E127" s="20"/>
    </row>
    <row r="128" spans="2:5" ht="15" customHeight="1">
      <c r="B128" s="4" t="s">
        <v>84</v>
      </c>
      <c r="C128" s="9">
        <v>4</v>
      </c>
      <c r="D128" s="13">
        <v>213</v>
      </c>
      <c r="E128" s="20"/>
    </row>
    <row r="129" spans="2:5" ht="15" customHeight="1">
      <c r="B129" s="4" t="s">
        <v>88</v>
      </c>
      <c r="C129" s="9">
        <v>4</v>
      </c>
      <c r="D129" s="13">
        <v>221</v>
      </c>
      <c r="E129" s="20"/>
    </row>
    <row r="130" spans="2:5" ht="15" customHeight="1">
      <c r="B130" s="4" t="s">
        <v>55</v>
      </c>
      <c r="C130" s="9">
        <v>4</v>
      </c>
      <c r="D130" s="13">
        <v>222</v>
      </c>
      <c r="E130" s="20"/>
    </row>
    <row r="131" spans="2:5" ht="15" customHeight="1">
      <c r="B131" s="5" t="s">
        <v>151</v>
      </c>
      <c r="C131" s="3">
        <v>4</v>
      </c>
      <c r="D131" s="10" t="s">
        <v>149</v>
      </c>
      <c r="E131" s="19">
        <f>E132+E133+E134</f>
        <v>0</v>
      </c>
    </row>
    <row r="132" spans="2:5" ht="15" customHeight="1">
      <c r="B132" s="4" t="s">
        <v>89</v>
      </c>
      <c r="C132" s="9">
        <v>4</v>
      </c>
      <c r="D132" s="13" t="s">
        <v>85</v>
      </c>
      <c r="E132" s="20"/>
    </row>
    <row r="133" spans="2:5" ht="15" customHeight="1">
      <c r="B133" s="4" t="s">
        <v>92</v>
      </c>
      <c r="C133" s="9">
        <v>4</v>
      </c>
      <c r="D133" s="13" t="s">
        <v>86</v>
      </c>
      <c r="E133" s="20"/>
    </row>
    <row r="134" spans="2:5" ht="15" customHeight="1">
      <c r="B134" s="4" t="s">
        <v>90</v>
      </c>
      <c r="C134" s="9">
        <v>4</v>
      </c>
      <c r="D134" s="13" t="s">
        <v>87</v>
      </c>
      <c r="E134" s="20"/>
    </row>
    <row r="135" spans="2:5" ht="15" customHeight="1">
      <c r="B135" s="4" t="s">
        <v>91</v>
      </c>
      <c r="C135" s="9">
        <v>4</v>
      </c>
      <c r="D135" s="13">
        <v>225</v>
      </c>
      <c r="E135" s="20"/>
    </row>
    <row r="136" spans="2:5" ht="15" customHeight="1">
      <c r="B136" s="4" t="s">
        <v>93</v>
      </c>
      <c r="C136" s="9">
        <v>4</v>
      </c>
      <c r="D136" s="13">
        <v>226</v>
      </c>
      <c r="E136" s="20"/>
    </row>
    <row r="137" spans="2:5" ht="15" customHeight="1">
      <c r="B137" s="5" t="s">
        <v>105</v>
      </c>
      <c r="C137" s="3">
        <v>4</v>
      </c>
      <c r="D137" s="10" t="s">
        <v>112</v>
      </c>
      <c r="E137" s="19">
        <f>E138+E139+E140</f>
        <v>0</v>
      </c>
    </row>
    <row r="138" spans="2:5" ht="15" customHeight="1">
      <c r="B138" s="4" t="s">
        <v>56</v>
      </c>
      <c r="C138" s="9">
        <v>4</v>
      </c>
      <c r="D138" s="13">
        <v>290</v>
      </c>
      <c r="E138" s="20"/>
    </row>
    <row r="139" spans="2:5" ht="15" customHeight="1">
      <c r="B139" s="4" t="s">
        <v>188</v>
      </c>
      <c r="C139" s="9">
        <v>4</v>
      </c>
      <c r="D139" s="13">
        <v>290</v>
      </c>
      <c r="E139" s="20"/>
    </row>
    <row r="140" spans="2:5" ht="15" customHeight="1">
      <c r="B140" s="4" t="s">
        <v>187</v>
      </c>
      <c r="C140" s="9">
        <v>4</v>
      </c>
      <c r="D140" s="13" t="s">
        <v>112</v>
      </c>
      <c r="E140" s="20"/>
    </row>
    <row r="141" spans="2:5" ht="15" customHeight="1">
      <c r="B141" s="4" t="s">
        <v>74</v>
      </c>
      <c r="C141" s="9">
        <v>4</v>
      </c>
      <c r="D141" s="13">
        <v>310</v>
      </c>
      <c r="E141" s="20"/>
    </row>
    <row r="142" spans="2:5" ht="15" customHeight="1">
      <c r="B142" s="4" t="s">
        <v>96</v>
      </c>
      <c r="C142" s="9">
        <v>4</v>
      </c>
      <c r="D142" s="13" t="s">
        <v>142</v>
      </c>
      <c r="E142" s="20"/>
    </row>
    <row r="143" spans="2:5" ht="66.75" customHeight="1">
      <c r="B143" s="5" t="s">
        <v>202</v>
      </c>
      <c r="C143" s="3">
        <v>4</v>
      </c>
      <c r="D143" s="10" t="s">
        <v>183</v>
      </c>
      <c r="E143" s="19">
        <f>E144+E145</f>
        <v>0</v>
      </c>
    </row>
    <row r="144" spans="2:5" ht="15" customHeight="1">
      <c r="B144" s="4" t="s">
        <v>193</v>
      </c>
      <c r="C144" s="9">
        <v>4</v>
      </c>
      <c r="D144" s="13">
        <v>211</v>
      </c>
      <c r="E144" s="20"/>
    </row>
    <row r="145" spans="2:5" ht="15" customHeight="1">
      <c r="B145" s="4" t="s">
        <v>84</v>
      </c>
      <c r="C145" s="9">
        <v>4</v>
      </c>
      <c r="D145" s="13">
        <v>213</v>
      </c>
      <c r="E145" s="20"/>
    </row>
    <row r="146" spans="2:5" ht="15" customHeight="1">
      <c r="B146" s="4"/>
      <c r="C146" s="9"/>
      <c r="D146" s="13"/>
      <c r="E146" s="20"/>
    </row>
    <row r="147" spans="2:3" ht="15" customHeight="1">
      <c r="B147" s="1"/>
      <c r="C147" s="1"/>
    </row>
    <row r="148" spans="2:3" ht="15.75">
      <c r="B148" s="1" t="s">
        <v>103</v>
      </c>
      <c r="C148" s="1"/>
    </row>
    <row r="149" spans="2:3" ht="15.75">
      <c r="B149" s="7" t="s">
        <v>76</v>
      </c>
      <c r="C149" s="1"/>
    </row>
    <row r="150" spans="2:5" ht="15.75">
      <c r="B150" s="99" t="s">
        <v>77</v>
      </c>
      <c r="C150" s="99"/>
      <c r="D150" s="99"/>
      <c r="E150" s="99"/>
    </row>
    <row r="153" spans="2:3" ht="15.75">
      <c r="B153" s="1" t="s">
        <v>104</v>
      </c>
      <c r="C153" s="1"/>
    </row>
    <row r="154" ht="15.75">
      <c r="B154" s="1" t="s">
        <v>196</v>
      </c>
    </row>
    <row r="155" spans="2:5" ht="15.75">
      <c r="B155" s="98" t="s">
        <v>195</v>
      </c>
      <c r="C155" s="98"/>
      <c r="D155" s="98"/>
      <c r="E155" s="98"/>
    </row>
    <row r="157" spans="2:5" ht="15.75">
      <c r="B157" s="98" t="s">
        <v>79</v>
      </c>
      <c r="C157" s="98"/>
      <c r="D157" s="98"/>
      <c r="E157" s="98"/>
    </row>
    <row r="158" spans="2:5" ht="15.75">
      <c r="B158" s="98" t="s">
        <v>80</v>
      </c>
      <c r="C158" s="98"/>
      <c r="D158" s="98"/>
      <c r="E158" s="98"/>
    </row>
    <row r="159" spans="2:5" ht="15.75">
      <c r="B159" s="8"/>
      <c r="C159" s="8"/>
      <c r="D159" s="99"/>
      <c r="E159" s="99"/>
    </row>
    <row r="160" ht="12.75">
      <c r="B160" t="s">
        <v>203</v>
      </c>
    </row>
    <row r="161" spans="2:5" ht="15.75">
      <c r="B161" s="98"/>
      <c r="C161" s="98"/>
      <c r="D161" s="98"/>
      <c r="E161" s="98"/>
    </row>
    <row r="162" ht="15.75">
      <c r="B162" s="1" t="s">
        <v>197</v>
      </c>
    </row>
    <row r="163" spans="2:3" ht="15.75">
      <c r="B163" s="1"/>
      <c r="C163" s="1"/>
    </row>
    <row r="164" spans="2:3" ht="15.75">
      <c r="B164" s="1"/>
      <c r="C164" s="1"/>
    </row>
    <row r="165" ht="15.75">
      <c r="B165" s="1"/>
    </row>
    <row r="166" spans="2:3" ht="15.75">
      <c r="B166" s="1"/>
      <c r="C166" s="1"/>
    </row>
    <row r="168" spans="2:3" ht="15.75">
      <c r="B168" s="1"/>
      <c r="C168" s="1"/>
    </row>
    <row r="170" spans="2:3" ht="15.75">
      <c r="B170" s="1"/>
      <c r="C170" s="1"/>
    </row>
  </sheetData>
  <sheetProtection/>
  <mergeCells count="10">
    <mergeCell ref="B83:E83"/>
    <mergeCell ref="B85:B86"/>
    <mergeCell ref="D85:D86"/>
    <mergeCell ref="E85:E86"/>
    <mergeCell ref="B161:E161"/>
    <mergeCell ref="D159:E159"/>
    <mergeCell ref="B157:E157"/>
    <mergeCell ref="B150:E150"/>
    <mergeCell ref="B155:E155"/>
    <mergeCell ref="B158:E158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6"/>
  <sheetViews>
    <sheetView zoomScalePageLayoutView="0" workbookViewId="0" topLeftCell="A11">
      <selection activeCell="H170" sqref="H170"/>
    </sheetView>
  </sheetViews>
  <sheetFormatPr defaultColWidth="9.140625" defaultRowHeight="12.75"/>
  <cols>
    <col min="1" max="1" width="3.7109375" style="0" customWidth="1"/>
    <col min="2" max="2" width="62.00390625" style="0" customWidth="1"/>
    <col min="3" max="3" width="6.7109375" style="0" customWidth="1"/>
    <col min="4" max="4" width="17.00390625" style="0" customWidth="1"/>
    <col min="5" max="5" width="12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94" t="s">
        <v>71</v>
      </c>
      <c r="C83" s="94"/>
      <c r="D83" s="94"/>
      <c r="E83" s="94"/>
    </row>
    <row r="85" spans="2:5" ht="31.5" customHeight="1">
      <c r="B85" s="95" t="s">
        <v>58</v>
      </c>
      <c r="C85" s="95" t="s">
        <v>106</v>
      </c>
      <c r="D85" s="95" t="s">
        <v>72</v>
      </c>
      <c r="E85" s="97" t="s">
        <v>73</v>
      </c>
    </row>
    <row r="86" spans="2:5" ht="15.75" customHeight="1">
      <c r="B86" s="96"/>
      <c r="C86" s="96"/>
      <c r="D86" s="96"/>
      <c r="E86" s="97"/>
    </row>
    <row r="87" spans="2:5" ht="29.25" customHeight="1">
      <c r="B87" s="5" t="s">
        <v>144</v>
      </c>
      <c r="C87" s="3"/>
      <c r="D87" s="15"/>
      <c r="E87" s="19">
        <f>E88+E91</f>
        <v>0</v>
      </c>
    </row>
    <row r="88" spans="2:5" ht="15" customHeight="1">
      <c r="B88" s="5" t="s">
        <v>116</v>
      </c>
      <c r="C88" s="3">
        <v>2</v>
      </c>
      <c r="D88" s="10"/>
      <c r="E88" s="19">
        <f>E89+E90</f>
        <v>0</v>
      </c>
    </row>
    <row r="89" spans="2:5" ht="15" customHeight="1">
      <c r="B89" s="4" t="s">
        <v>121</v>
      </c>
      <c r="C89" s="9">
        <v>2</v>
      </c>
      <c r="D89" s="13" t="s">
        <v>143</v>
      </c>
      <c r="E89" s="20"/>
    </row>
    <row r="90" spans="2:5" ht="15" customHeight="1">
      <c r="B90" s="4" t="s">
        <v>130</v>
      </c>
      <c r="C90" s="9">
        <v>2</v>
      </c>
      <c r="D90" s="13"/>
      <c r="E90" s="20"/>
    </row>
    <row r="91" spans="2:5" ht="15" customHeight="1">
      <c r="B91" s="5" t="s">
        <v>123</v>
      </c>
      <c r="C91" s="3">
        <v>4</v>
      </c>
      <c r="D91" s="10"/>
      <c r="E91" s="19">
        <f>E93+E92</f>
        <v>0</v>
      </c>
    </row>
    <row r="92" spans="2:5" ht="30.75" customHeight="1">
      <c r="B92" s="4" t="s">
        <v>124</v>
      </c>
      <c r="C92" s="9">
        <v>4</v>
      </c>
      <c r="D92" s="13" t="s">
        <v>143</v>
      </c>
      <c r="E92" s="20"/>
    </row>
    <row r="93" spans="2:5" ht="15" customHeight="1">
      <c r="B93" s="4"/>
      <c r="C93" s="9"/>
      <c r="D93" s="13"/>
      <c r="E93" s="20"/>
    </row>
    <row r="94" spans="2:5" ht="15" customHeight="1">
      <c r="B94" s="4" t="s">
        <v>60</v>
      </c>
      <c r="C94" s="9"/>
      <c r="D94" s="14" t="s">
        <v>60</v>
      </c>
      <c r="E94" s="19" t="s">
        <v>60</v>
      </c>
    </row>
    <row r="95" spans="2:5" ht="15" customHeight="1">
      <c r="B95" s="5" t="s">
        <v>145</v>
      </c>
      <c r="C95" s="3"/>
      <c r="D95" s="15"/>
      <c r="E95" s="19">
        <f>E96+E99</f>
        <v>0</v>
      </c>
    </row>
    <row r="96" spans="2:5" ht="15" customHeight="1">
      <c r="B96" s="5" t="s">
        <v>119</v>
      </c>
      <c r="C96" s="3">
        <v>2</v>
      </c>
      <c r="D96" s="15"/>
      <c r="E96" s="19">
        <f>E97+E98</f>
        <v>0</v>
      </c>
    </row>
    <row r="97" spans="2:5" ht="15" customHeight="1">
      <c r="B97" s="4" t="s">
        <v>107</v>
      </c>
      <c r="C97" s="6">
        <v>2</v>
      </c>
      <c r="D97" s="13" t="s">
        <v>108</v>
      </c>
      <c r="E97" s="19"/>
    </row>
    <row r="98" spans="2:5" ht="15" customHeight="1">
      <c r="B98" s="4" t="s">
        <v>114</v>
      </c>
      <c r="C98" s="9">
        <v>2</v>
      </c>
      <c r="D98" s="13" t="s">
        <v>115</v>
      </c>
      <c r="E98" s="19"/>
    </row>
    <row r="99" spans="2:5" ht="30.75" customHeight="1">
      <c r="B99" s="5" t="s">
        <v>120</v>
      </c>
      <c r="C99" s="3">
        <v>4</v>
      </c>
      <c r="D99" s="10"/>
      <c r="E99" s="19">
        <f>E100+E101</f>
        <v>0</v>
      </c>
    </row>
    <row r="100" spans="2:5" ht="31.5" customHeight="1">
      <c r="B100" s="4" t="s">
        <v>147</v>
      </c>
      <c r="C100" s="9">
        <v>4</v>
      </c>
      <c r="D100" s="13" t="s">
        <v>178</v>
      </c>
      <c r="E100" s="19"/>
    </row>
    <row r="101" spans="2:5" ht="54.75" customHeight="1">
      <c r="B101" s="4" t="s">
        <v>201</v>
      </c>
      <c r="C101" s="9">
        <v>4</v>
      </c>
      <c r="D101" s="13" t="s">
        <v>179</v>
      </c>
      <c r="E101" s="19"/>
    </row>
    <row r="102" spans="2:5" ht="17.25" customHeight="1">
      <c r="B102" s="4"/>
      <c r="C102" s="9"/>
      <c r="D102" s="13"/>
      <c r="E102" s="20"/>
    </row>
    <row r="103" spans="2:5" ht="15" customHeight="1">
      <c r="B103" s="5" t="s">
        <v>146</v>
      </c>
      <c r="C103" s="3"/>
      <c r="D103" s="10"/>
      <c r="E103" s="19">
        <f>E104+E125</f>
        <v>0</v>
      </c>
    </row>
    <row r="104" spans="2:5" ht="15" customHeight="1">
      <c r="B104" s="5" t="s">
        <v>128</v>
      </c>
      <c r="C104" s="3">
        <v>2</v>
      </c>
      <c r="D104" s="13" t="s">
        <v>180</v>
      </c>
      <c r="E104" s="19">
        <f>E105+E106+E107+E108+E109+E111+E112+E113+E114+E115+E117+E118+E119+E120+E122+E123</f>
        <v>0</v>
      </c>
    </row>
    <row r="105" spans="2:5" ht="15" customHeight="1">
      <c r="B105" s="4" t="s">
        <v>193</v>
      </c>
      <c r="C105" s="9">
        <v>2</v>
      </c>
      <c r="D105" s="13">
        <v>211</v>
      </c>
      <c r="E105" s="19"/>
    </row>
    <row r="106" spans="2:5" ht="15" customHeight="1">
      <c r="B106" s="4" t="s">
        <v>83</v>
      </c>
      <c r="C106" s="9">
        <v>2</v>
      </c>
      <c r="D106" s="13">
        <v>212</v>
      </c>
      <c r="E106" s="19"/>
    </row>
    <row r="107" spans="2:5" ht="15" customHeight="1">
      <c r="B107" s="4" t="s">
        <v>84</v>
      </c>
      <c r="C107" s="9">
        <v>2</v>
      </c>
      <c r="D107" s="13" t="s">
        <v>199</v>
      </c>
      <c r="E107" s="19"/>
    </row>
    <row r="108" spans="2:5" ht="15" customHeight="1">
      <c r="B108" s="4" t="s">
        <v>88</v>
      </c>
      <c r="C108" s="9">
        <v>2</v>
      </c>
      <c r="D108" s="13">
        <v>221</v>
      </c>
      <c r="E108" s="19"/>
    </row>
    <row r="109" spans="2:5" ht="15" customHeight="1">
      <c r="B109" s="4" t="s">
        <v>55</v>
      </c>
      <c r="C109" s="9">
        <v>2</v>
      </c>
      <c r="D109" s="13">
        <v>222</v>
      </c>
      <c r="E109" s="19"/>
    </row>
    <row r="110" spans="2:5" ht="15" customHeight="1">
      <c r="B110" s="5" t="s">
        <v>151</v>
      </c>
      <c r="C110" s="3">
        <v>2</v>
      </c>
      <c r="D110" s="10" t="s">
        <v>149</v>
      </c>
      <c r="E110" s="19">
        <f>E111+E112+E113</f>
        <v>0</v>
      </c>
    </row>
    <row r="111" spans="2:5" ht="15" customHeight="1">
      <c r="B111" s="4" t="s">
        <v>89</v>
      </c>
      <c r="C111" s="9">
        <v>2</v>
      </c>
      <c r="D111" s="13" t="s">
        <v>85</v>
      </c>
      <c r="E111" s="19"/>
    </row>
    <row r="112" spans="2:5" ht="15" customHeight="1">
      <c r="B112" s="4" t="s">
        <v>92</v>
      </c>
      <c r="C112" s="9">
        <v>2</v>
      </c>
      <c r="D112" s="13" t="s">
        <v>86</v>
      </c>
      <c r="E112" s="19"/>
    </row>
    <row r="113" spans="2:5" ht="15" customHeight="1">
      <c r="B113" s="4" t="s">
        <v>90</v>
      </c>
      <c r="C113" s="9">
        <v>2</v>
      </c>
      <c r="D113" s="13" t="s">
        <v>87</v>
      </c>
      <c r="E113" s="19"/>
    </row>
    <row r="114" spans="2:5" ht="15" customHeight="1">
      <c r="B114" s="4" t="s">
        <v>91</v>
      </c>
      <c r="C114" s="9">
        <v>2</v>
      </c>
      <c r="D114" s="13">
        <v>225</v>
      </c>
      <c r="E114" s="19"/>
    </row>
    <row r="115" spans="2:5" ht="15" customHeight="1">
      <c r="B115" s="4" t="s">
        <v>93</v>
      </c>
      <c r="C115" s="9">
        <v>2</v>
      </c>
      <c r="D115" s="13">
        <v>226</v>
      </c>
      <c r="E115" s="19"/>
    </row>
    <row r="116" spans="2:5" ht="15" customHeight="1">
      <c r="B116" s="5" t="s">
        <v>105</v>
      </c>
      <c r="C116" s="3">
        <v>2</v>
      </c>
      <c r="D116" s="10" t="s">
        <v>112</v>
      </c>
      <c r="E116" s="19">
        <f>E117+E118+E119</f>
        <v>0</v>
      </c>
    </row>
    <row r="117" spans="2:5" ht="15" customHeight="1">
      <c r="B117" s="4" t="s">
        <v>56</v>
      </c>
      <c r="C117" s="9">
        <v>2</v>
      </c>
      <c r="D117" s="13">
        <v>290</v>
      </c>
      <c r="E117" s="19"/>
    </row>
    <row r="118" spans="2:5" ht="15" customHeight="1">
      <c r="B118" s="4" t="s">
        <v>188</v>
      </c>
      <c r="C118" s="9">
        <v>2</v>
      </c>
      <c r="D118" s="13">
        <v>290</v>
      </c>
      <c r="E118" s="19"/>
    </row>
    <row r="119" spans="2:5" ht="15" customHeight="1">
      <c r="B119" s="4" t="s">
        <v>187</v>
      </c>
      <c r="C119" s="9">
        <v>2</v>
      </c>
      <c r="D119" s="13" t="s">
        <v>112</v>
      </c>
      <c r="E119" s="19"/>
    </row>
    <row r="120" spans="2:5" ht="15" customHeight="1">
      <c r="B120" s="4" t="s">
        <v>74</v>
      </c>
      <c r="C120" s="9">
        <v>2</v>
      </c>
      <c r="D120" s="13">
        <v>310</v>
      </c>
      <c r="E120" s="19"/>
    </row>
    <row r="121" spans="2:5" ht="15" customHeight="1">
      <c r="B121" s="5" t="s">
        <v>152</v>
      </c>
      <c r="C121" s="3">
        <v>2</v>
      </c>
      <c r="D121" s="10" t="s">
        <v>142</v>
      </c>
      <c r="E121" s="19">
        <f>E122+E123</f>
        <v>0</v>
      </c>
    </row>
    <row r="122" spans="2:5" ht="15" customHeight="1">
      <c r="B122" s="4" t="s">
        <v>95</v>
      </c>
      <c r="C122" s="9">
        <v>2</v>
      </c>
      <c r="D122" s="13" t="s">
        <v>98</v>
      </c>
      <c r="E122" s="19"/>
    </row>
    <row r="123" spans="2:5" ht="15" customHeight="1">
      <c r="B123" s="4" t="s">
        <v>94</v>
      </c>
      <c r="C123" s="9">
        <v>2</v>
      </c>
      <c r="D123" s="13" t="s">
        <v>99</v>
      </c>
      <c r="E123" s="19"/>
    </row>
    <row r="124" spans="2:5" ht="15" customHeight="1">
      <c r="B124" s="5"/>
      <c r="C124" s="3"/>
      <c r="D124" s="10"/>
      <c r="E124" s="19"/>
    </row>
    <row r="125" spans="2:5" ht="15" customHeight="1">
      <c r="B125" s="5" t="s">
        <v>129</v>
      </c>
      <c r="C125" s="3">
        <v>4</v>
      </c>
      <c r="D125" s="10"/>
      <c r="E125" s="19">
        <f>E127+E147</f>
        <v>0</v>
      </c>
    </row>
    <row r="126" spans="2:5" ht="15" customHeight="1">
      <c r="B126" s="4"/>
      <c r="C126" s="9"/>
      <c r="D126" s="14"/>
      <c r="E126" s="20"/>
    </row>
    <row r="127" spans="2:5" ht="29.25" customHeight="1">
      <c r="B127" s="5" t="s">
        <v>177</v>
      </c>
      <c r="C127" s="3">
        <v>4</v>
      </c>
      <c r="D127" s="10" t="s">
        <v>181</v>
      </c>
      <c r="E127" s="19">
        <f>E128+E129+E130+E131+E132+E134+E135+E136+E137+E138+E140+E141+E142+E143+E145+E146</f>
        <v>0</v>
      </c>
    </row>
    <row r="128" spans="2:5" ht="15" customHeight="1">
      <c r="B128" s="4" t="s">
        <v>193</v>
      </c>
      <c r="C128" s="9">
        <v>4</v>
      </c>
      <c r="D128" s="13">
        <v>211</v>
      </c>
      <c r="E128" s="20"/>
    </row>
    <row r="129" spans="2:5" ht="15" customHeight="1">
      <c r="B129" s="4" t="s">
        <v>83</v>
      </c>
      <c r="C129" s="9">
        <v>4</v>
      </c>
      <c r="D129" s="13">
        <v>212</v>
      </c>
      <c r="E129" s="20"/>
    </row>
    <row r="130" spans="2:5" ht="15" customHeight="1">
      <c r="B130" s="4" t="s">
        <v>84</v>
      </c>
      <c r="C130" s="9">
        <v>4</v>
      </c>
      <c r="D130" s="13">
        <v>213</v>
      </c>
      <c r="E130" s="20"/>
    </row>
    <row r="131" spans="2:5" ht="15" customHeight="1">
      <c r="B131" s="4" t="s">
        <v>88</v>
      </c>
      <c r="C131" s="9">
        <v>4</v>
      </c>
      <c r="D131" s="13">
        <v>221</v>
      </c>
      <c r="E131" s="20"/>
    </row>
    <row r="132" spans="2:5" ht="15" customHeight="1">
      <c r="B132" s="4" t="s">
        <v>55</v>
      </c>
      <c r="C132" s="9">
        <v>4</v>
      </c>
      <c r="D132" s="13">
        <v>222</v>
      </c>
      <c r="E132" s="20"/>
    </row>
    <row r="133" spans="2:5" ht="15" customHeight="1">
      <c r="B133" s="5" t="s">
        <v>151</v>
      </c>
      <c r="C133" s="3">
        <v>4</v>
      </c>
      <c r="D133" s="10" t="s">
        <v>149</v>
      </c>
      <c r="E133" s="19">
        <f>E134+E135+E136</f>
        <v>0</v>
      </c>
    </row>
    <row r="134" spans="2:5" ht="15" customHeight="1">
      <c r="B134" s="4" t="s">
        <v>89</v>
      </c>
      <c r="C134" s="9">
        <v>4</v>
      </c>
      <c r="D134" s="13" t="s">
        <v>85</v>
      </c>
      <c r="E134" s="20"/>
    </row>
    <row r="135" spans="2:5" ht="15" customHeight="1">
      <c r="B135" s="4" t="s">
        <v>92</v>
      </c>
      <c r="C135" s="9">
        <v>4</v>
      </c>
      <c r="D135" s="13" t="s">
        <v>86</v>
      </c>
      <c r="E135" s="20"/>
    </row>
    <row r="136" spans="2:5" ht="15" customHeight="1">
      <c r="B136" s="4" t="s">
        <v>90</v>
      </c>
      <c r="C136" s="9">
        <v>4</v>
      </c>
      <c r="D136" s="13" t="s">
        <v>87</v>
      </c>
      <c r="E136" s="20"/>
    </row>
    <row r="137" spans="2:5" ht="15" customHeight="1">
      <c r="B137" s="4" t="s">
        <v>91</v>
      </c>
      <c r="C137" s="9">
        <v>4</v>
      </c>
      <c r="D137" s="13">
        <v>225</v>
      </c>
      <c r="E137" s="20"/>
    </row>
    <row r="138" spans="2:5" ht="15" customHeight="1">
      <c r="B138" s="4" t="s">
        <v>93</v>
      </c>
      <c r="C138" s="9">
        <v>4</v>
      </c>
      <c r="D138" s="13">
        <v>226</v>
      </c>
      <c r="E138" s="20"/>
    </row>
    <row r="139" spans="2:5" ht="15" customHeight="1">
      <c r="B139" s="5" t="s">
        <v>105</v>
      </c>
      <c r="C139" s="3">
        <v>4</v>
      </c>
      <c r="D139" s="10" t="s">
        <v>112</v>
      </c>
      <c r="E139" s="19">
        <f>E140+E141+E142</f>
        <v>0</v>
      </c>
    </row>
    <row r="140" spans="2:5" ht="15" customHeight="1">
      <c r="B140" s="4" t="s">
        <v>56</v>
      </c>
      <c r="C140" s="9">
        <v>4</v>
      </c>
      <c r="D140" s="13">
        <v>290</v>
      </c>
      <c r="E140" s="20"/>
    </row>
    <row r="141" spans="2:5" ht="15" customHeight="1">
      <c r="B141" s="4" t="s">
        <v>188</v>
      </c>
      <c r="C141" s="9">
        <v>4</v>
      </c>
      <c r="D141" s="13">
        <v>290</v>
      </c>
      <c r="E141" s="20"/>
    </row>
    <row r="142" spans="2:5" ht="15" customHeight="1">
      <c r="B142" s="4" t="s">
        <v>187</v>
      </c>
      <c r="C142" s="9">
        <v>4</v>
      </c>
      <c r="D142" s="13" t="s">
        <v>112</v>
      </c>
      <c r="E142" s="20"/>
    </row>
    <row r="143" spans="2:5" ht="15" customHeight="1">
      <c r="B143" s="4" t="s">
        <v>74</v>
      </c>
      <c r="C143" s="9">
        <v>4</v>
      </c>
      <c r="D143" s="13">
        <v>310</v>
      </c>
      <c r="E143" s="20"/>
    </row>
    <row r="144" spans="2:5" ht="15" customHeight="1">
      <c r="B144" s="5" t="s">
        <v>153</v>
      </c>
      <c r="C144" s="3">
        <v>4</v>
      </c>
      <c r="D144" s="10" t="s">
        <v>142</v>
      </c>
      <c r="E144" s="19">
        <f>E145+E146</f>
        <v>0</v>
      </c>
    </row>
    <row r="145" spans="2:5" ht="15" customHeight="1">
      <c r="B145" s="4" t="s">
        <v>95</v>
      </c>
      <c r="C145" s="9">
        <v>4</v>
      </c>
      <c r="D145" s="13" t="s">
        <v>98</v>
      </c>
      <c r="E145" s="20"/>
    </row>
    <row r="146" spans="2:5" ht="15" customHeight="1">
      <c r="B146" s="4" t="s">
        <v>94</v>
      </c>
      <c r="C146" s="9">
        <v>4</v>
      </c>
      <c r="D146" s="13" t="s">
        <v>99</v>
      </c>
      <c r="E146" s="20"/>
    </row>
    <row r="147" spans="2:5" ht="61.5" customHeight="1">
      <c r="B147" s="5" t="s">
        <v>202</v>
      </c>
      <c r="C147" s="3">
        <v>4</v>
      </c>
      <c r="D147" s="10" t="s">
        <v>182</v>
      </c>
      <c r="E147" s="19">
        <f>E148+E149</f>
        <v>0</v>
      </c>
    </row>
    <row r="148" spans="2:5" ht="15" customHeight="1">
      <c r="B148" s="4" t="s">
        <v>82</v>
      </c>
      <c r="C148" s="9">
        <v>4</v>
      </c>
      <c r="D148" s="13">
        <v>211</v>
      </c>
      <c r="E148" s="20"/>
    </row>
    <row r="149" spans="2:5" ht="15" customHeight="1">
      <c r="B149" s="4" t="s">
        <v>84</v>
      </c>
      <c r="C149" s="9">
        <v>4</v>
      </c>
      <c r="D149" s="13">
        <v>213</v>
      </c>
      <c r="E149" s="20"/>
    </row>
    <row r="150" spans="2:5" ht="15" customHeight="1">
      <c r="B150" s="21"/>
      <c r="C150" s="22"/>
      <c r="D150" s="23"/>
      <c r="E150" s="24"/>
    </row>
    <row r="151" spans="2:3" ht="15.75">
      <c r="B151" s="1" t="s">
        <v>103</v>
      </c>
      <c r="C151" s="1"/>
    </row>
    <row r="152" spans="2:3" ht="15.75">
      <c r="B152" s="1"/>
      <c r="C152" s="1"/>
    </row>
    <row r="153" spans="2:5" ht="15.75">
      <c r="B153" s="7" t="s">
        <v>76</v>
      </c>
      <c r="C153" s="7"/>
      <c r="D153" s="100"/>
      <c r="E153" s="100"/>
    </row>
    <row r="155" spans="2:5" ht="15.75">
      <c r="B155" s="99" t="s">
        <v>77</v>
      </c>
      <c r="C155" s="99"/>
      <c r="D155" s="99"/>
      <c r="E155" s="99"/>
    </row>
    <row r="157" spans="2:3" ht="15.75">
      <c r="B157" s="1"/>
      <c r="C157" s="1"/>
    </row>
    <row r="160" spans="2:3" ht="15.75">
      <c r="B160" s="1" t="s">
        <v>104</v>
      </c>
      <c r="C160" s="1"/>
    </row>
    <row r="162" spans="2:5" ht="15.75">
      <c r="B162" s="1" t="s">
        <v>81</v>
      </c>
      <c r="C162" s="1"/>
      <c r="D162" s="100"/>
      <c r="E162" s="100"/>
    </row>
    <row r="164" spans="2:5" ht="15.75">
      <c r="B164" s="98" t="s">
        <v>78</v>
      </c>
      <c r="C164" s="98"/>
      <c r="D164" s="98"/>
      <c r="E164" s="98"/>
    </row>
    <row r="166" spans="2:5" ht="15.75">
      <c r="B166" s="8" t="s">
        <v>79</v>
      </c>
      <c r="C166" s="8"/>
      <c r="D166" s="99"/>
      <c r="E166" s="99"/>
    </row>
    <row r="168" spans="2:5" ht="15.75">
      <c r="B168" s="98" t="s">
        <v>80</v>
      </c>
      <c r="C168" s="98"/>
      <c r="D168" s="98"/>
      <c r="E168" s="98"/>
    </row>
    <row r="170" spans="2:3" ht="15.75">
      <c r="B170" s="1" t="s">
        <v>101</v>
      </c>
      <c r="C170" s="1"/>
    </row>
    <row r="172" spans="2:3" ht="15.75">
      <c r="B172" s="1" t="s">
        <v>75</v>
      </c>
      <c r="C172" s="1"/>
    </row>
    <row r="174" spans="2:3" ht="15.75">
      <c r="B174" s="1"/>
      <c r="C174" s="1"/>
    </row>
    <row r="176" spans="2:3" ht="15.75">
      <c r="B176" s="1"/>
      <c r="C176" s="1"/>
    </row>
  </sheetData>
  <sheetProtection/>
  <mergeCells count="11">
    <mergeCell ref="B83:E83"/>
    <mergeCell ref="B85:B86"/>
    <mergeCell ref="D85:D86"/>
    <mergeCell ref="E85:E86"/>
    <mergeCell ref="C85:C86"/>
    <mergeCell ref="B168:E168"/>
    <mergeCell ref="D166:E166"/>
    <mergeCell ref="D153:E153"/>
    <mergeCell ref="B155:E155"/>
    <mergeCell ref="D162:E162"/>
    <mergeCell ref="B164:E164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2016-01-14T07:00:58Z</cp:lastPrinted>
  <dcterms:created xsi:type="dcterms:W3CDTF">1996-10-08T23:32:33Z</dcterms:created>
  <dcterms:modified xsi:type="dcterms:W3CDTF">2016-01-18T11:27:12Z</dcterms:modified>
  <cp:category/>
  <cp:version/>
  <cp:contentType/>
  <cp:contentStatus/>
</cp:coreProperties>
</file>